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Premier Dodge - Current Status &amp; Order Sheets\Order Sheets\"/>
    </mc:Choice>
  </mc:AlternateContent>
  <xr:revisionPtr revIDLastSave="0" documentId="13_ncr:1_{955E0335-848D-4A22-BF64-9024EEB45C51}" xr6:coauthVersionLast="47" xr6:coauthVersionMax="47" xr10:uidLastSave="{00000000-0000-0000-0000-000000000000}"/>
  <bookViews>
    <workbookView xWindow="2010" yWindow="2700" windowWidth="21600" windowHeight="11295" xr2:uid="{00000000-000D-0000-FFFF-FFFF00000000}"/>
  </bookViews>
  <sheets>
    <sheet name="Line 55 - Jeep Compass"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E14" i="1" l="1"/>
  <c r="E15" i="1"/>
  <c r="E16" i="1"/>
  <c r="E20" i="1"/>
  <c r="E19" i="1"/>
  <c r="E13" i="1" l="1"/>
  <c r="D27" i="1" l="1"/>
  <c r="E21" i="1" l="1"/>
  <c r="E23" i="1" l="1"/>
  <c r="E26" i="1" s="1"/>
  <c r="E27" i="1" s="1"/>
</calcChain>
</file>

<file path=xl/sharedStrings.xml><?xml version="1.0" encoding="utf-8"?>
<sst xmlns="http://schemas.openxmlformats.org/spreadsheetml/2006/main" count="70" uniqueCount="62">
  <si>
    <t>This spreadsheet is not a purchase order</t>
  </si>
  <si>
    <t>Order Sheet Instructions</t>
  </si>
  <si>
    <t>Contract Line</t>
  </si>
  <si>
    <t>Delivery ARO</t>
  </si>
  <si>
    <t>State Contract Number</t>
  </si>
  <si>
    <t>Vendor</t>
  </si>
  <si>
    <t>Base Vehicle</t>
  </si>
  <si>
    <t>Vehicle Description</t>
  </si>
  <si>
    <t>Order Code</t>
  </si>
  <si>
    <t>Unit Price</t>
  </si>
  <si>
    <t>Quantity</t>
  </si>
  <si>
    <t>Extended Price</t>
  </si>
  <si>
    <t>(PW7) BRIGHT WHITE</t>
  </si>
  <si>
    <t>Optional Equipment</t>
  </si>
  <si>
    <t>Color Upcharge</t>
  </si>
  <si>
    <t>Option Code</t>
  </si>
  <si>
    <t>Option Unit Price</t>
  </si>
  <si>
    <t>Add Option</t>
  </si>
  <si>
    <t>Diamond Black</t>
  </si>
  <si>
    <t>PXJ</t>
  </si>
  <si>
    <t>PBJ</t>
  </si>
  <si>
    <t>Option Description</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</si>
  <si>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</si>
  <si>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</si>
  <si>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</si>
  <si>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</si>
  <si>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</si>
  <si>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</si>
  <si>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</si>
  <si>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</si>
  <si>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</si>
  <si>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Contact Name:</t>
  </si>
  <si>
    <t>LPAA Approval No</t>
  </si>
  <si>
    <t>Phone:</t>
  </si>
  <si>
    <t>Agency Name</t>
  </si>
  <si>
    <t>Email:</t>
  </si>
  <si>
    <t>Shopping Cart</t>
  </si>
  <si>
    <t>Vendor Information</t>
  </si>
  <si>
    <t>Courtesy Ford</t>
  </si>
  <si>
    <t>Ben Broitman</t>
  </si>
  <si>
    <t xml:space="preserve">Vendor No. </t>
  </si>
  <si>
    <t>504-352-8216</t>
  </si>
  <si>
    <t>bbroitman@premierautomotive.com</t>
  </si>
  <si>
    <t>Exterior Colors</t>
  </si>
  <si>
    <t>Optional Colors</t>
  </si>
  <si>
    <t>NOTE:  Please contact dealer for availability prior to placing order.</t>
  </si>
  <si>
    <t>Jeep Compass Latitude 4x4</t>
  </si>
  <si>
    <t>Premier Dodge</t>
  </si>
  <si>
    <t>MPJM74</t>
  </si>
  <si>
    <t>Red Hot</t>
  </si>
  <si>
    <t>PR6</t>
  </si>
  <si>
    <t>PSE</t>
  </si>
  <si>
    <t>Convenience Group</t>
  </si>
  <si>
    <t>AHM</t>
  </si>
  <si>
    <t>Driver Assist Group</t>
  </si>
  <si>
    <t>AAH</t>
  </si>
  <si>
    <t>365 Days</t>
  </si>
  <si>
    <t>Silver Zynith</t>
  </si>
  <si>
    <t>Hydro Blue</t>
  </si>
  <si>
    <t>4WD w/2.0L i4 DOHC Turbo 4-Cylinder</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</si>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</sst>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1"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8"/>
      <color rgb="FFFF0000"/>
      <name val="Calibri"/>
      <family val="2"/>
      <scheme val="minor"/>
    </font>
    <font>
      <sz val="18"/>
      <color rgb="FFFF0000"/>
      <name val="Calibri"/>
      <family val="2"/>
      <scheme val="minor"/>
    </font>
    <font>
      <b/>
      <sz val="16"/>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3" fillId="0" borderId="0" xfId="0" applyFont="1"/>
    <xf numFmtId="0" fontId="5" fillId="0" borderId="7" xfId="0" applyFont="1" applyBorder="1" applyAlignment="1" applyProtection="1">
      <alignment horizontal="center"/>
      <protection hidden="1"/>
    </xf>
    <xf numFmtId="0" fontId="6" fillId="0" borderId="10" xfId="0" applyFont="1" applyBorder="1" applyAlignment="1" applyProtection="1">
      <alignment horizontal="center"/>
      <protection hidden="1"/>
    </xf>
    <xf numFmtId="0" fontId="5" fillId="0" borderId="10" xfId="0" applyFont="1" applyBorder="1" applyAlignment="1" applyProtection="1">
      <alignment horizontal="center"/>
      <protection hidden="1"/>
    </xf>
    <xf numFmtId="0" fontId="6" fillId="0" borderId="9" xfId="0" applyFont="1" applyBorder="1" applyAlignment="1" applyProtection="1">
      <alignment horizont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6" xfId="0"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3" fillId="2" borderId="18" xfId="0" applyFont="1" applyFill="1" applyBorder="1" applyAlignment="1" applyProtection="1">
      <alignment horizontal="center" wrapText="1"/>
      <protection locked="0"/>
    </xf>
    <xf numFmtId="0" fontId="3" fillId="0" borderId="19" xfId="0" applyFont="1" applyBorder="1" applyAlignment="1" applyProtection="1">
      <alignment horizontal="center" wrapText="1"/>
      <protection hidden="1"/>
    </xf>
    <xf numFmtId="0" fontId="3" fillId="5" borderId="16" xfId="0" applyFont="1" applyFill="1" applyBorder="1" applyAlignment="1" applyProtection="1">
      <alignment horizontal="center" wrapText="1"/>
      <protection hidden="1"/>
    </xf>
    <xf numFmtId="44" fontId="3" fillId="0" borderId="17" xfId="0" applyNumberFormat="1" applyFont="1" applyBorder="1" applyAlignment="1" applyProtection="1">
      <alignment horizontal="center"/>
      <protection hidden="1"/>
    </xf>
    <xf numFmtId="0" fontId="3" fillId="0" borderId="15" xfId="0" applyFont="1" applyBorder="1" applyAlignment="1">
      <alignment horizontal="right"/>
    </xf>
    <xf numFmtId="0" fontId="3" fillId="0" borderId="16" xfId="0" applyFont="1" applyBorder="1"/>
    <xf numFmtId="0" fontId="6" fillId="0" borderId="15" xfId="0" applyFont="1" applyBorder="1" applyAlignment="1">
      <alignment horizontal="right" wrapText="1"/>
    </xf>
    <xf numFmtId="0" fontId="3" fillId="5" borderId="16" xfId="0" applyFont="1" applyFill="1" applyBorder="1"/>
    <xf numFmtId="0" fontId="6" fillId="5" borderId="17" xfId="0" applyFont="1" applyFill="1" applyBorder="1" applyAlignment="1">
      <alignment horizontal="center"/>
    </xf>
    <xf numFmtId="0" fontId="3" fillId="0" borderId="22" xfId="0" applyFont="1" applyBorder="1" applyAlignment="1">
      <alignment horizontal="right"/>
    </xf>
    <xf numFmtId="0" fontId="3" fillId="2" borderId="17" xfId="0" applyFont="1" applyFill="1" applyBorder="1" applyAlignment="1" applyProtection="1">
      <alignment horizontal="left"/>
      <protection locked="0"/>
    </xf>
    <xf numFmtId="0" fontId="3" fillId="2" borderId="17" xfId="0" applyFont="1" applyFill="1" applyBorder="1" applyAlignment="1" applyProtection="1">
      <alignment horizontal="left" wrapText="1"/>
      <protection locked="0"/>
    </xf>
    <xf numFmtId="0" fontId="3" fillId="0" borderId="16" xfId="0" applyFont="1" applyBorder="1" applyAlignment="1" applyProtection="1">
      <alignment horizontal="center" wrapText="1"/>
      <protection hidden="1"/>
    </xf>
    <xf numFmtId="0" fontId="7" fillId="5" borderId="8" xfId="0" applyFont="1" applyFill="1" applyBorder="1" applyAlignment="1" applyProtection="1">
      <alignment horizontal="center"/>
      <protection hidden="1"/>
    </xf>
    <xf numFmtId="0" fontId="0" fillId="0" borderId="16" xfId="0" applyBorder="1" applyAlignment="1" applyProtection="1">
      <alignment horizontal="center" wrapText="1"/>
      <protection hidden="1"/>
    </xf>
    <xf numFmtId="0" fontId="0" fillId="0" borderId="16" xfId="0" applyBorder="1" applyAlignment="1" applyProtection="1">
      <alignment horizontal="center"/>
      <protection hidden="1"/>
    </xf>
    <xf numFmtId="44" fontId="0" fillId="0" borderId="16" xfId="1" applyFont="1" applyBorder="1" applyAlignment="1" applyProtection="1">
      <protection hidden="1"/>
    </xf>
    <xf numFmtId="0" fontId="0" fillId="0" borderId="15" xfId="0" applyBorder="1" applyAlignment="1" applyProtection="1">
      <alignment wrapText="1"/>
      <protection hidden="1"/>
    </xf>
    <xf numFmtId="0" fontId="0" fillId="0" borderId="16" xfId="0" applyBorder="1" applyProtection="1">
      <protection hidden="1"/>
    </xf>
    <xf numFmtId="44" fontId="0" fillId="0" borderId="16" xfId="1" applyFont="1" applyBorder="1" applyProtection="1">
      <protection hidden="1"/>
    </xf>
    <xf numFmtId="0" fontId="0" fillId="2" borderId="16" xfId="0" applyFill="1" applyBorder="1" applyProtection="1">
      <protection locked="0"/>
    </xf>
    <xf numFmtId="44" fontId="0" fillId="0" borderId="17" xfId="0" applyNumberFormat="1" applyBorder="1" applyProtection="1">
      <protection hidden="1"/>
    </xf>
    <xf numFmtId="0" fontId="10" fillId="4" borderId="27" xfId="0" applyFont="1" applyFill="1" applyBorder="1" applyAlignment="1" applyProtection="1">
      <alignment horizontal="center"/>
      <protection hidden="1"/>
    </xf>
    <xf numFmtId="0" fontId="3" fillId="5" borderId="27" xfId="0" applyFont="1" applyFill="1" applyBorder="1" applyAlignment="1" applyProtection="1">
      <alignment horizontal="left" vertical="center" wrapText="1"/>
      <protection hidden="1"/>
    </xf>
    <xf numFmtId="14" fontId="3" fillId="0" borderId="0" xfId="0" applyNumberFormat="1" applyFont="1"/>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8" fillId="5" borderId="7" xfId="0" applyFont="1" applyFill="1" applyBorder="1" applyAlignment="1" applyProtection="1">
      <alignment horizontal="centerContinuous" vertical="center" wrapText="1"/>
      <protection hidden="1"/>
    </xf>
    <xf numFmtId="0" fontId="9" fillId="5" borderId="26" xfId="0" applyFont="1" applyFill="1" applyBorder="1" applyAlignment="1" applyProtection="1">
      <alignment horizontal="centerContinuous" vertical="center" wrapText="1"/>
      <protection hidden="1"/>
    </xf>
    <xf numFmtId="0" fontId="9" fillId="5" borderId="8" xfId="0" applyFont="1" applyFill="1" applyBorder="1" applyAlignment="1" applyProtection="1">
      <alignment horizontal="centerContinuous" vertical="center" wrapText="1"/>
      <protection hidden="1"/>
    </xf>
    <xf numFmtId="0" fontId="6" fillId="0" borderId="11" xfId="0" applyFont="1" applyBorder="1" applyAlignment="1" applyProtection="1">
      <alignment horizontal="centerContinuous"/>
      <protection hidden="1"/>
    </xf>
    <xf numFmtId="0" fontId="3" fillId="0" borderId="8" xfId="0" applyFont="1" applyBorder="1" applyAlignment="1" applyProtection="1">
      <alignment horizontal="centerContinuous"/>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3" fillId="2" borderId="16" xfId="0" applyFont="1" applyFill="1" applyBorder="1" applyAlignment="1" applyProtection="1">
      <alignment horizontal="centerContinuous" wrapText="1"/>
      <protection locked="0"/>
    </xf>
    <xf numFmtId="0" fontId="3" fillId="2" borderId="20" xfId="0" applyFont="1" applyFill="1" applyBorder="1" applyAlignment="1" applyProtection="1">
      <alignment horizontal="centerContinuous" wrapText="1"/>
      <protection locked="0"/>
    </xf>
    <xf numFmtId="0" fontId="3" fillId="2" borderId="21" xfId="0" applyFont="1" applyFill="1" applyBorder="1" applyAlignment="1" applyProtection="1">
      <alignment horizontal="centerContinuous" wrapText="1"/>
      <protection locked="0"/>
    </xf>
    <xf numFmtId="0" fontId="3" fillId="5" borderId="23" xfId="0" applyFont="1" applyFill="1" applyBorder="1" applyAlignment="1">
      <alignment horizontal="centerContinuous"/>
    </xf>
    <xf numFmtId="0" fontId="3" fillId="5" borderId="24" xfId="0" applyFont="1" applyFill="1" applyBorder="1" applyAlignment="1">
      <alignment horizontal="centerContinuous"/>
    </xf>
    <xf numFmtId="0" fontId="3" fillId="5" borderId="25" xfId="0" applyFont="1" applyFill="1" applyBorder="1" applyAlignment="1">
      <alignment horizontal="centerContinuous"/>
    </xf>
    <xf numFmtId="164" fontId="3" fillId="5" borderId="16" xfId="0" applyNumberFormat="1" applyFont="1" applyFill="1" applyBorder="1" applyAlignment="1">
      <alignment horizontal="centerContinuous"/>
    </xf>
    <xf numFmtId="164" fontId="3" fillId="5" borderId="17" xfId="0" applyNumberFormat="1" applyFont="1" applyFill="1" applyBorder="1" applyAlignment="1">
      <alignment horizontal="centerContinuous"/>
    </xf>
    <xf numFmtId="0" fontId="3" fillId="5" borderId="16" xfId="0"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6"/>
  <sheetViews>
    <sheetView tabSelected="1" view="pageLayout" zoomScaleNormal="100" zoomScaleSheetLayoutView="85" workbookViewId="0">
      <selection activeCell="E1" sqref="E1"/>
    </sheetView>
  </sheetViews>
  <sheetFormatPr defaultColWidth="8.85546875" defaultRowHeight="15" x14ac:dyDescent="0.25"/>
  <cols>
    <col min="1" max="1" width="34" style="1" bestFit="1" customWidth="1"/>
    <col min="2" max="2" width="14.42578125" style="1" customWidth="1"/>
    <col min="3" max="3" width="16.5703125" style="1" customWidth="1"/>
    <col min="4" max="4" width="16.28515625" style="1" customWidth="1"/>
    <col min="5" max="5" width="18.140625" style="1" bestFit="1" customWidth="1"/>
    <col min="6" max="16384" width="8.85546875" style="1"/>
  </cols>
  <sheetData>
    <row r="1" spans="1:5" ht="15.75" thickBot="1" x14ac:dyDescent="0.3">
      <c r="A1" s="1" t="s">
        <v>61</v>
      </c>
      <c r="E1" s="36">
        <v>45597</v>
      </c>
    </row>
    <row r="2" spans="1:5" ht="27.2" customHeight="1" thickTop="1" thickBot="1" x14ac:dyDescent="0.35">
      <c r="A2" s="37" t="s">
        <v>0</v>
      </c>
      <c r="B2" s="38"/>
      <c r="C2" s="38"/>
      <c r="D2" s="38"/>
      <c r="E2" s="39"/>
    </row>
    <row r="3" spans="1:5" ht="22.35" customHeight="1" thickBot="1" x14ac:dyDescent="0.3">
      <c r="A3" s="40" t="s">
        <v>45</v>
      </c>
      <c r="B3" s="41"/>
      <c r="C3" s="41"/>
      <c r="D3" s="41"/>
      <c r="E3" s="42"/>
    </row>
    <row r="4" spans="1:5" ht="21.75" thickBot="1" x14ac:dyDescent="0.4">
      <c r="A4" s="2" t="s">
        <v>46</v>
      </c>
      <c r="B4" s="3" t="s">
        <v>2</v>
      </c>
      <c r="C4" s="4">
        <v>55</v>
      </c>
      <c r="D4" s="3" t="s">
        <v>3</v>
      </c>
      <c r="E4" s="25" t="s">
        <v>56</v>
      </c>
    </row>
    <row r="5" spans="1:5" ht="15.75" thickBot="1" x14ac:dyDescent="0.3">
      <c r="A5" s="5" t="s">
        <v>4</v>
      </c>
      <c r="B5" s="3">
        <v>4400023795</v>
      </c>
      <c r="C5" s="3" t="s">
        <v>5</v>
      </c>
      <c r="D5" s="43" t="s">
        <v>47</v>
      </c>
      <c r="E5" s="44"/>
    </row>
    <row r="6" spans="1:5" ht="21" x14ac:dyDescent="0.35">
      <c r="A6" s="45" t="s">
        <v>6</v>
      </c>
      <c r="B6" s="46"/>
      <c r="C6" s="46"/>
      <c r="D6" s="46"/>
      <c r="E6" s="47"/>
    </row>
    <row r="7" spans="1:5" x14ac:dyDescent="0.25">
      <c r="A7" s="6" t="s">
        <v>7</v>
      </c>
      <c r="B7" s="7" t="s">
        <v>8</v>
      </c>
      <c r="C7" s="7" t="s">
        <v>9</v>
      </c>
      <c r="D7" s="7" t="s">
        <v>10</v>
      </c>
      <c r="E7" s="8" t="s">
        <v>11</v>
      </c>
    </row>
    <row r="8" spans="1:5" customFormat="1" ht="30" x14ac:dyDescent="0.25">
      <c r="A8" s="29" t="s">
        <v>59</v>
      </c>
      <c r="B8" s="30" t="s">
        <v>48</v>
      </c>
      <c r="C8" s="31">
        <v>31990</v>
      </c>
      <c r="D8" s="32"/>
      <c r="E8" s="33">
        <f>$C8*D8</f>
        <v>0</v>
      </c>
    </row>
    <row r="9" spans="1:5" ht="18.75" x14ac:dyDescent="0.3">
      <c r="A9" s="48" t="s">
        <v>43</v>
      </c>
      <c r="B9" s="49"/>
      <c r="C9" s="49"/>
      <c r="D9" s="49"/>
      <c r="E9" s="50"/>
    </row>
    <row r="10" spans="1:5" x14ac:dyDescent="0.25">
      <c r="A10" s="24" t="s">
        <v>12</v>
      </c>
      <c r="B10" s="12"/>
      <c r="C10" s="14"/>
      <c r="D10" s="12"/>
      <c r="E10" s="13"/>
    </row>
    <row r="11" spans="1:5" ht="18.75" x14ac:dyDescent="0.3">
      <c r="A11" s="51" t="s">
        <v>44</v>
      </c>
      <c r="B11" s="52"/>
      <c r="C11" s="52"/>
      <c r="D11" s="52"/>
      <c r="E11" s="53"/>
    </row>
    <row r="12" spans="1:5" x14ac:dyDescent="0.25">
      <c r="A12" s="6" t="s">
        <v>14</v>
      </c>
      <c r="B12" s="7" t="s">
        <v>15</v>
      </c>
      <c r="C12" s="7" t="s">
        <v>16</v>
      </c>
      <c r="D12" s="7" t="s">
        <v>17</v>
      </c>
      <c r="E12" s="8" t="s">
        <v>11</v>
      </c>
    </row>
    <row r="13" spans="1:5" x14ac:dyDescent="0.25">
      <c r="A13" s="26" t="s">
        <v>18</v>
      </c>
      <c r="B13" s="27" t="s">
        <v>19</v>
      </c>
      <c r="C13" s="28">
        <v>548</v>
      </c>
      <c r="D13" s="10"/>
      <c r="E13" s="11">
        <f>IF(D13="Yes",$C13*SUM($D$8:$D$8),0)</f>
        <v>0</v>
      </c>
    </row>
    <row r="14" spans="1:5" x14ac:dyDescent="0.25">
      <c r="A14" s="26" t="s">
        <v>58</v>
      </c>
      <c r="B14" s="27" t="s">
        <v>20</v>
      </c>
      <c r="C14" s="28">
        <v>548</v>
      </c>
      <c r="D14" s="10"/>
      <c r="E14" s="11">
        <f>IF(D14="Yes",$C14*SUM($D$8:$D$8),0)</f>
        <v>0</v>
      </c>
    </row>
    <row r="15" spans="1:5" x14ac:dyDescent="0.25">
      <c r="A15" s="26" t="s">
        <v>49</v>
      </c>
      <c r="B15" s="27" t="s">
        <v>50</v>
      </c>
      <c r="C15" s="28">
        <v>548</v>
      </c>
      <c r="D15" s="10"/>
      <c r="E15" s="11">
        <f>IF(D15="Yes",$C15*SUM($D$8:$D$8),0)</f>
        <v>0</v>
      </c>
    </row>
    <row r="16" spans="1:5" x14ac:dyDescent="0.25">
      <c r="A16" s="26" t="s">
        <v>57</v>
      </c>
      <c r="B16" s="27" t="s">
        <v>51</v>
      </c>
      <c r="C16" s="28">
        <v>548</v>
      </c>
      <c r="D16" s="10"/>
      <c r="E16" s="11">
        <f>IF(D16="Yes",$C16*SUM($D$8:$D$8),0)</f>
        <v>0</v>
      </c>
    </row>
    <row r="17" spans="1:5" ht="18.75" x14ac:dyDescent="0.3">
      <c r="A17" s="51" t="s">
        <v>13</v>
      </c>
      <c r="B17" s="52"/>
      <c r="C17" s="52"/>
      <c r="D17" s="52"/>
      <c r="E17" s="53"/>
    </row>
    <row r="18" spans="1:5" x14ac:dyDescent="0.25">
      <c r="A18" s="6" t="s">
        <v>21</v>
      </c>
      <c r="B18" s="7" t="s">
        <v>15</v>
      </c>
      <c r="C18" s="7" t="s">
        <v>16</v>
      </c>
      <c r="D18" s="7" t="s">
        <v>17</v>
      </c>
      <c r="E18" s="8" t="s">
        <v>11</v>
      </c>
    </row>
    <row r="19" spans="1:5" x14ac:dyDescent="0.25">
      <c r="A19" s="29" t="s">
        <v>52</v>
      </c>
      <c r="B19" s="27" t="s">
        <v>53</v>
      </c>
      <c r="C19" s="28">
        <v>2461</v>
      </c>
      <c r="D19" s="10"/>
      <c r="E19" s="11">
        <f>IF(D19="Yes",$C19*SUM($D$8:$D$8),0)</f>
        <v>0</v>
      </c>
    </row>
    <row r="20" spans="1:5" x14ac:dyDescent="0.25">
      <c r="A20" s="29" t="s">
        <v>54</v>
      </c>
      <c r="B20" s="27" t="s">
        <v>55</v>
      </c>
      <c r="C20" s="28">
        <v>2277</v>
      </c>
      <c r="D20" s="10"/>
      <c r="E20" s="11">
        <f>IF(D20="Yes",$C20*SUM($D$8:$D$8),0)</f>
        <v>0</v>
      </c>
    </row>
    <row r="21" spans="1:5" x14ac:dyDescent="0.25">
      <c r="A21" s="54" t="s">
        <v>22</v>
      </c>
      <c r="B21" s="55"/>
      <c r="C21" s="55"/>
      <c r="D21" s="9" t="s">
        <v>23</v>
      </c>
      <c r="E21" s="15">
        <f>IF(SUM(D8:D8)=0,0,SUM(E8:E20)/SUM(D8:D8))</f>
        <v>0</v>
      </c>
    </row>
    <row r="22" spans="1:5" ht="18.75" x14ac:dyDescent="0.3">
      <c r="A22" s="56" t="s">
        <v>24</v>
      </c>
      <c r="B22" s="57"/>
      <c r="C22" s="57"/>
      <c r="D22" s="57"/>
      <c r="E22" s="58"/>
    </row>
    <row r="23" spans="1:5" x14ac:dyDescent="0.25">
      <c r="A23" s="54" t="s">
        <v>25</v>
      </c>
      <c r="B23" s="55"/>
      <c r="C23" s="55"/>
      <c r="D23" s="55"/>
      <c r="E23" s="11">
        <f>ROUND(0.0035*E21,2)</f>
        <v>0</v>
      </c>
    </row>
    <row r="24" spans="1:5" x14ac:dyDescent="0.25">
      <c r="A24" s="54" t="s">
        <v>26</v>
      </c>
      <c r="B24" s="55"/>
      <c r="C24" s="55"/>
      <c r="D24" s="55"/>
      <c r="E24" s="11">
        <v>11.25</v>
      </c>
    </row>
    <row r="25" spans="1:5" x14ac:dyDescent="0.25">
      <c r="A25" s="54" t="s">
        <v>27</v>
      </c>
      <c r="B25" s="55"/>
      <c r="C25" s="55"/>
      <c r="D25" s="55"/>
      <c r="E25" s="11">
        <v>18</v>
      </c>
    </row>
    <row r="26" spans="1:5" x14ac:dyDescent="0.25">
      <c r="A26" s="54" t="s">
        <v>28</v>
      </c>
      <c r="B26" s="55"/>
      <c r="C26" s="55"/>
      <c r="D26" s="9" t="s">
        <v>23</v>
      </c>
      <c r="E26" s="11">
        <f>IF(SUM(E21:E25)&lt;100,0,SUM(E21:E25))</f>
        <v>0</v>
      </c>
    </row>
    <row r="27" spans="1:5" x14ac:dyDescent="0.25">
      <c r="A27" s="54" t="s">
        <v>29</v>
      </c>
      <c r="B27" s="55"/>
      <c r="C27" s="55"/>
      <c r="D27" s="9" t="str">
        <f>IF(SUM(D8:D8)=0,"",IF(SUM(D8:D8)=1,"1 Vehicle",SUM(D8:D8)&amp;" Vehicles"))</f>
        <v/>
      </c>
      <c r="E27" s="11">
        <f>E26*SUM(D8:D8)</f>
        <v>0</v>
      </c>
    </row>
    <row r="28" spans="1:5" ht="18.75" x14ac:dyDescent="0.3">
      <c r="A28" s="56" t="s">
        <v>30</v>
      </c>
      <c r="B28" s="57"/>
      <c r="C28" s="57"/>
      <c r="D28" s="57"/>
      <c r="E28" s="58"/>
    </row>
    <row r="29" spans="1:5" x14ac:dyDescent="0.25">
      <c r="A29" s="16" t="s">
        <v>31</v>
      </c>
      <c r="B29" s="59"/>
      <c r="C29" s="59"/>
      <c r="D29" s="17" t="s">
        <v>32</v>
      </c>
      <c r="E29" s="22"/>
    </row>
    <row r="30" spans="1:5" x14ac:dyDescent="0.25">
      <c r="A30" s="16" t="s">
        <v>33</v>
      </c>
      <c r="B30" s="59"/>
      <c r="C30" s="59"/>
      <c r="D30" s="17" t="s">
        <v>34</v>
      </c>
      <c r="E30" s="23"/>
    </row>
    <row r="31" spans="1:5" x14ac:dyDescent="0.25">
      <c r="A31" s="16" t="s">
        <v>35</v>
      </c>
      <c r="B31" s="60"/>
      <c r="C31" s="61"/>
      <c r="D31" s="17" t="s">
        <v>36</v>
      </c>
      <c r="E31" s="22"/>
    </row>
    <row r="32" spans="1:5" ht="18.75" x14ac:dyDescent="0.3">
      <c r="A32" s="56" t="s">
        <v>37</v>
      </c>
      <c r="B32" s="57"/>
      <c r="C32" s="57"/>
      <c r="D32" s="57"/>
      <c r="E32" s="58"/>
    </row>
    <row r="33" spans="1:5" x14ac:dyDescent="0.25">
      <c r="A33" s="18" t="s">
        <v>38</v>
      </c>
      <c r="B33" s="67" t="s">
        <v>39</v>
      </c>
      <c r="C33" s="67"/>
      <c r="D33" s="19" t="s">
        <v>40</v>
      </c>
      <c r="E33" s="20">
        <v>310030443</v>
      </c>
    </row>
    <row r="34" spans="1:5" x14ac:dyDescent="0.25">
      <c r="A34" s="16" t="s">
        <v>33</v>
      </c>
      <c r="B34" s="65" t="s">
        <v>41</v>
      </c>
      <c r="C34" s="65"/>
      <c r="D34" s="65"/>
      <c r="E34" s="66"/>
    </row>
    <row r="35" spans="1:5" ht="15.75" thickBot="1" x14ac:dyDescent="0.3">
      <c r="A35" s="21" t="s">
        <v>35</v>
      </c>
      <c r="B35" s="62" t="s">
        <v>42</v>
      </c>
      <c r="C35" s="63"/>
      <c r="D35" s="63"/>
      <c r="E35" s="64"/>
    </row>
    <row r="36" spans="1:5" ht="15.75" thickTop="1" x14ac:dyDescent="0.25"/>
  </sheetData>
  <sheetProtection algorithmName="SHA-512" hashValue="c9JlFtj0HKcr0SDAul1ds6lP7fmeCzEQIOvZ1XvNox8J2kVyh2pALu2TjNYuVYd2n/QsVV6m78kKq3AdDdtKyA==" saltValue="sOCYJ++GKexZ2/8QGRhhkg==" spinCount="100000" sheet="1" formatColumns="0" formatRows="0"/>
  <mergeCells count="1">
    <mergeCell ref="B33:C33"/>
  </mergeCells>
  <dataValidations disablePrompts="1" count="2">
    <dataValidation type="list" allowBlank="1" showInputMessage="1" showErrorMessage="1" sqref="D19:D20 D13:D16" xr:uid="{00000000-0002-0000-0000-000000000000}">
      <formula1>"Yes, "</formula1>
    </dataValidation>
    <dataValidation type="custom" allowBlank="1" showInputMessage="1" showErrorMessage="1" error="Only one vehicle configuration may be used on each spreadsheet." sqref="D8" xr:uid="{00000000-0002-0000-0000-000001000000}">
      <formula1>IF(ISBLANK(D11:D11),TRUE,FALSE)</formula1>
    </dataValidation>
  </dataValidations>
  <pageMargins left="0.7" right="0.7" top="0.75" bottom="0.75" header="0.3" footer="0.3"/>
  <pageSetup scale="90" orientation="portrait" r:id="rId1"/>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24188-2547-49BD-A510-EA395F323C9E}">
  <dimension ref="A1:A2"/>
  <sheetViews>
    <sheetView workbookViewId="0">
      <selection activeCell="A12" sqref="A12"/>
    </sheetView>
  </sheetViews>
  <sheetFormatPr defaultRowHeight="15" x14ac:dyDescent="0.25"/>
  <cols>
    <col min="1" max="1" width="104.28515625" bestFit="1" customWidth="1"/>
  </cols>
  <sheetData>
    <row r="1" spans="1:1" ht="21.75" thickBot="1" x14ac:dyDescent="0.4">
      <c r="A1" s="34" t="s">
        <v>1</v>
      </c>
    </row>
    <row r="2" spans="1:1" ht="180.75" thickBot="1" x14ac:dyDescent="0.3">
      <c r="A2" s="35"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55 - Jeep Compass</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cp:lastPrinted>2024-11-08T20:16:22Z</cp:lastPrinted>
  <dcterms:created xsi:type="dcterms:W3CDTF">2016-08-11T20:23:26Z</dcterms:created>
  <dcterms:modified xsi:type="dcterms:W3CDTF">2026-03-12T22:09:44Z</dcterms:modified>
  <cp:category/>
  <cp:contentStatus/>
</cp:coreProperties>
</file>