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8_{508F57A8-195C-4C95-9E8F-714D791EC7F3}" xr6:coauthVersionLast="47" xr6:coauthVersionMax="47" xr10:uidLastSave="{00000000-0000-0000-0000-000000000000}"/>
  <bookViews>
    <workbookView xWindow="-28920" yWindow="-120" windowWidth="29040" windowHeight="15720" xr2:uid="{00000000-000D-0000-FFFF-FFFF00000000}"/>
  </bookViews>
  <sheets>
    <sheet name="Line 72 - Ram 150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1" l="1"/>
  <c r="E27" i="1"/>
  <c r="E28" i="1"/>
  <c r="E29" i="1"/>
  <c r="E30" i="1"/>
  <c r="E31" i="1"/>
  <c r="E32" i="1"/>
  <c r="E33" i="1"/>
  <c r="E34" i="1"/>
  <c r="E35" i="1"/>
  <c r="E36" i="1"/>
  <c r="E37" i="1"/>
  <c r="E38" i="1"/>
  <c r="E26" i="1"/>
  <c r="E18" i="1"/>
  <c r="E19" i="1"/>
  <c r="E41" i="1" l="1"/>
  <c r="E42" i="1"/>
  <c r="E43" i="1"/>
  <c r="E44" i="1"/>
  <c r="E45" i="1"/>
  <c r="E46" i="1"/>
  <c r="E47" i="1"/>
  <c r="E48" i="1"/>
  <c r="E49" i="1"/>
  <c r="E40" i="1"/>
  <c r="E20" i="1" l="1"/>
  <c r="E21" i="1"/>
  <c r="E22" i="1"/>
  <c r="E23" i="1"/>
  <c r="E24" i="1" l="1"/>
  <c r="E25" i="1"/>
  <c r="E11" i="1"/>
  <c r="E12" i="1"/>
  <c r="E7" i="1"/>
  <c r="E10" i="1" l="1"/>
  <c r="E52" i="1" l="1"/>
  <c r="E55" i="1" l="1"/>
  <c r="E56" i="1" s="1"/>
</calcChain>
</file>

<file path=xl/sharedStrings.xml><?xml version="1.0" encoding="utf-8"?>
<sst xmlns="http://schemas.openxmlformats.org/spreadsheetml/2006/main" count="128" uniqueCount="120">
  <si>
    <t>This spreadsheet is not a purchase order</t>
  </si>
  <si>
    <t>Order Sheet Instructions</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</si>
  <si>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</si>
  <si>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</si>
  <si>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</si>
  <si>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</si>
  <si>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</si>
  <si>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</si>
  <si>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</si>
  <si>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</si>
  <si>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</si>
  <si>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</si>
  <si>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</si>
  <si>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</si>
  <si>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</si>
  <si>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</si>
  <si>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Option Code</t>
  </si>
  <si>
    <t>Option Unit Price</t>
  </si>
  <si>
    <t>Add Option</t>
  </si>
  <si>
    <t>Option Description</t>
  </si>
  <si>
    <t>XHC</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</si>
  <si>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</si>
  <si>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</si>
  <si>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</si>
  <si>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</si>
  <si>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</si>
  <si>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</si>
  <si>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</si>
  <si>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</si>
  <si>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</si>
  <si>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Contact Name:</t>
  </si>
  <si>
    <t>LPAA Approval No</t>
  </si>
  <si>
    <t>Phone:</t>
  </si>
  <si>
    <t>Agency Name</t>
  </si>
  <si>
    <t>Email:</t>
  </si>
  <si>
    <t>Shopping Cart</t>
  </si>
  <si>
    <t>Vendor Information</t>
  </si>
  <si>
    <t>Courtesy Ford</t>
  </si>
  <si>
    <t>Ben Broitman</t>
  </si>
  <si>
    <t xml:space="preserve">Vendor No. </t>
  </si>
  <si>
    <t>504-352-8216</t>
  </si>
  <si>
    <t>bbroitman@premierautomotive.com</t>
  </si>
  <si>
    <t>Premier Dodge</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</si>
  <si>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</si>
  <si>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CLF</t>
  </si>
  <si>
    <t>MRU</t>
  </si>
  <si>
    <t>Trailer Brake Control</t>
  </si>
  <si>
    <t>PO #_____________________________</t>
  </si>
  <si>
    <t>90-120 Days</t>
  </si>
  <si>
    <t>2WD w/ 6.7L I6 Turbo Diesel engine</t>
  </si>
  <si>
    <t>DP5L63-2YA</t>
  </si>
  <si>
    <t>4WD w/ 6.7L I6 Turbo Diesel engine</t>
  </si>
  <si>
    <t>84" CA</t>
  </si>
  <si>
    <t>(PW7) Bright White Clear Coat</t>
  </si>
  <si>
    <t>(PR4) Flame Red Clear Coat</t>
  </si>
  <si>
    <t>(PW8) Black Clear Coat</t>
  </si>
  <si>
    <t>220 AMP Alternator</t>
  </si>
  <si>
    <t>440 AMP Alternator</t>
  </si>
  <si>
    <t>2 Additional Base Keys</t>
  </si>
  <si>
    <t>115V Auxiliary Power Outlet</t>
  </si>
  <si>
    <t>Ambulance Prep Group</t>
  </si>
  <si>
    <t>Electrical Accessory Group</t>
  </si>
  <si>
    <t>RAM Telematics w/ 1 yr Subscription</t>
  </si>
  <si>
    <t>Emergency, Fire, Rescue Special Emissions</t>
  </si>
  <si>
    <t>Black Tubular Side Steps</t>
  </si>
  <si>
    <t>Power Equipment Group (Includes power windows and door locks)</t>
  </si>
  <si>
    <t>22 Gallon Midship Fuel Tank</t>
  </si>
  <si>
    <t>Dual Fuel Tank (22 &amp; 52 Gal.)</t>
  </si>
  <si>
    <t>Heavy Duty Front Suspension Group</t>
  </si>
  <si>
    <t>Max Tow Package</t>
  </si>
  <si>
    <t>Full Size Spare Tire</t>
  </si>
  <si>
    <t>Speed Limitation - 65 MPH</t>
  </si>
  <si>
    <t>Speed Limitation - 70 MPH</t>
  </si>
  <si>
    <t>Speed Limitation - 77 MPH</t>
  </si>
  <si>
    <t>BAJ</t>
  </si>
  <si>
    <t>XF7</t>
  </si>
  <si>
    <t>GXJ</t>
  </si>
  <si>
    <t>JKV</t>
  </si>
  <si>
    <t>AH2</t>
  </si>
  <si>
    <t>ADH</t>
  </si>
  <si>
    <t>RFQ</t>
  </si>
  <si>
    <t>AH6</t>
  </si>
  <si>
    <t>NFA</t>
  </si>
  <si>
    <t>NLL</t>
  </si>
  <si>
    <t>AZB</t>
  </si>
  <si>
    <t>AHQ</t>
  </si>
  <si>
    <t>TBB</t>
  </si>
  <si>
    <t>JJ4</t>
  </si>
  <si>
    <t>JJ5</t>
  </si>
  <si>
    <t>JJ9</t>
  </si>
  <si>
    <t>Bodies</t>
  </si>
  <si>
    <t>Service Body: 60" CA</t>
  </si>
  <si>
    <t>SLU108DADW</t>
  </si>
  <si>
    <t>Service Body: 60" CA w/ Flip Tops</t>
  </si>
  <si>
    <t>SLUS108ADW</t>
  </si>
  <si>
    <t>Service Body: 84" CA</t>
  </si>
  <si>
    <t>SLU132DADW</t>
  </si>
  <si>
    <t>Service Body: 84" CA w/ Flip Tops</t>
  </si>
  <si>
    <t>SLUS132ADW</t>
  </si>
  <si>
    <t>Gooseneck Body: 60" CA</t>
  </si>
  <si>
    <t>CM 9'4"</t>
  </si>
  <si>
    <t>Flat Bed: 60" CA</t>
  </si>
  <si>
    <t>T&amp;T 9'3"</t>
  </si>
  <si>
    <t>Gooseneck Body: 84" CA</t>
  </si>
  <si>
    <t>CM 11'4"</t>
  </si>
  <si>
    <t>Flat Bed: 84" CA</t>
  </si>
  <si>
    <t>T&amp;T 12'4"</t>
  </si>
  <si>
    <t>Dump Body: 60" CA</t>
  </si>
  <si>
    <t xml:space="preserve">Warren 9' </t>
  </si>
  <si>
    <t>Dump Body: 84" CA</t>
  </si>
  <si>
    <t xml:space="preserve">Warren 11' </t>
  </si>
  <si>
    <t>RAM 5500 Cab &amp; Chassis Crew Cab</t>
  </si>
  <si>
    <t>DP0L93</t>
  </si>
  <si>
    <t>DP5L94</t>
  </si>
  <si>
    <t xml:space="preserve">84" CA  with 4WD </t>
  </si>
  <si>
    <t>DP0L94</t>
  </si>
  <si>
    <t>Remote Keyless Entry</t>
  </si>
  <si>
    <t>GXM</t>
  </si>
  <si>
    <t>Front and Rear Rubber Floor Mats</t>
  </si>
  <si>
    <t>STD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</si>
</sst>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9"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4"/>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8">
    <border>
      <left/>
      <right/>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8">
    <xf numFmtId="0" fontId="0" fillId="0" borderId="0" xfId="0"/>
    <xf numFmtId="0" fontId="3" fillId="0" borderId="0" xfId="0" applyFont="1"/>
    <xf numFmtId="0" fontId="6" fillId="0" borderId="5"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6" fillId="0" borderId="9" xfId="0" applyFont="1" applyBorder="1" applyProtection="1">
      <protection hidden="1"/>
    </xf>
    <xf numFmtId="0" fontId="6" fillId="0" borderId="10" xfId="0" applyFont="1" applyBorder="1" applyProtection="1">
      <protection hidden="1"/>
    </xf>
    <xf numFmtId="0" fontId="6" fillId="0" borderId="11" xfId="0" applyFont="1" applyBorder="1" applyProtection="1">
      <protection hidden="1"/>
    </xf>
    <xf numFmtId="0" fontId="3" fillId="0" borderId="9" xfId="0" applyFont="1" applyBorder="1" applyAlignment="1" applyProtection="1">
      <alignment wrapText="1"/>
      <protection hidden="1"/>
    </xf>
    <xf numFmtId="0" fontId="3" fillId="0" borderId="10" xfId="0" applyFont="1" applyBorder="1" applyProtection="1">
      <protection hidden="1"/>
    </xf>
    <xf numFmtId="0" fontId="3" fillId="2" borderId="10" xfId="0" applyFont="1" applyFill="1" applyBorder="1" applyProtection="1">
      <protection locked="0"/>
    </xf>
    <xf numFmtId="44" fontId="3" fillId="0" borderId="11" xfId="0" applyNumberFormat="1" applyFont="1" applyBorder="1" applyProtection="1">
      <protection hidden="1"/>
    </xf>
    <xf numFmtId="0" fontId="6" fillId="0" borderId="9" xfId="0" applyFont="1" applyBorder="1" applyAlignment="1" applyProtection="1">
      <alignment wrapText="1"/>
      <protection hidden="1"/>
    </xf>
    <xf numFmtId="44" fontId="3" fillId="0" borderId="10" xfId="1" applyFont="1" applyBorder="1" applyAlignment="1" applyProtection="1">
      <protection hidden="1"/>
    </xf>
    <xf numFmtId="44" fontId="3" fillId="5" borderId="10" xfId="1" applyFont="1" applyFill="1" applyBorder="1" applyAlignment="1" applyProtection="1">
      <alignment horizontal="right"/>
      <protection hidden="1"/>
    </xf>
    <xf numFmtId="0" fontId="3" fillId="0" borderId="10" xfId="0" applyFont="1" applyBorder="1" applyAlignment="1" applyProtection="1">
      <alignment horizontal="center"/>
      <protection hidden="1"/>
    </xf>
    <xf numFmtId="0" fontId="0" fillId="0" borderId="9" xfId="0" applyBorder="1" applyAlignment="1" applyProtection="1">
      <alignment wrapText="1"/>
      <protection hidden="1"/>
    </xf>
    <xf numFmtId="0" fontId="0" fillId="0" borderId="10" xfId="0" applyBorder="1" applyAlignment="1" applyProtection="1">
      <alignment horizontal="center"/>
      <protection hidden="1"/>
    </xf>
    <xf numFmtId="0" fontId="0" fillId="2" borderId="10" xfId="0" applyFill="1" applyBorder="1" applyProtection="1">
      <protection locked="0"/>
    </xf>
    <xf numFmtId="44" fontId="3" fillId="0" borderId="0" xfId="0" applyNumberFormat="1" applyFont="1"/>
    <xf numFmtId="10" fontId="3" fillId="0" borderId="0" xfId="0" applyNumberFormat="1" applyFont="1"/>
    <xf numFmtId="44" fontId="0" fillId="5" borderId="10" xfId="1" applyFont="1" applyFill="1" applyBorder="1" applyAlignment="1" applyProtection="1">
      <alignment horizontal="right"/>
      <protection hidden="1"/>
    </xf>
    <xf numFmtId="44" fontId="3" fillId="0" borderId="10" xfId="1" applyFont="1" applyBorder="1" applyAlignment="1" applyProtection="1">
      <alignment horizontal="right"/>
      <protection hidden="1"/>
    </xf>
    <xf numFmtId="44" fontId="3" fillId="0" borderId="11" xfId="0" applyNumberFormat="1" applyFont="1" applyBorder="1" applyAlignment="1" applyProtection="1">
      <alignment horizontal="left"/>
      <protection hidden="1"/>
    </xf>
    <xf numFmtId="0" fontId="3" fillId="5" borderId="4" xfId="0" applyFont="1" applyFill="1" applyBorder="1" applyAlignment="1" applyProtection="1">
      <alignment wrapText="1"/>
      <protection hidden="1"/>
    </xf>
    <xf numFmtId="0" fontId="5" fillId="4" borderId="1" xfId="0" applyFont="1" applyFill="1" applyBorder="1" applyAlignment="1" applyProtection="1">
      <alignment horizontal="center" wrapText="1"/>
      <protection hidden="1"/>
    </xf>
    <xf numFmtId="0" fontId="6" fillId="0" borderId="0" xfId="0" applyFont="1"/>
    <xf numFmtId="44" fontId="6" fillId="0" borderId="0" xfId="0" applyNumberFormat="1" applyFont="1"/>
    <xf numFmtId="10" fontId="6" fillId="0" borderId="0" xfId="0" applyNumberFormat="1" applyFont="1"/>
    <xf numFmtId="14" fontId="6" fillId="0" borderId="0" xfId="0" applyNumberFormat="1" applyFont="1"/>
    <xf numFmtId="0" fontId="5" fillId="4" borderId="6" xfId="0" applyFont="1" applyFill="1" applyBorder="1" applyAlignment="1" applyProtection="1">
      <alignment horizontal="centerContinuous"/>
      <protection hidden="1"/>
    </xf>
    <xf numFmtId="0" fontId="5" fillId="4" borderId="7" xfId="0" applyFont="1" applyFill="1" applyBorder="1" applyAlignment="1" applyProtection="1">
      <alignment horizontal="centerContinuous"/>
      <protection hidden="1"/>
    </xf>
    <xf numFmtId="0" fontId="5" fillId="4" borderId="8" xfId="0" applyFont="1" applyFill="1" applyBorder="1" applyAlignment="1" applyProtection="1">
      <alignment horizontal="centerContinuous"/>
      <protection hidden="1"/>
    </xf>
    <xf numFmtId="0" fontId="7" fillId="4" borderId="1" xfId="0" applyFont="1" applyFill="1" applyBorder="1" applyAlignment="1" applyProtection="1">
      <alignment horizontal="centerContinuous" wrapText="1"/>
      <protection hidden="1"/>
    </xf>
    <xf numFmtId="0" fontId="7" fillId="4" borderId="2" xfId="0" applyFont="1" applyFill="1" applyBorder="1" applyAlignment="1" applyProtection="1">
      <alignment horizontal="centerContinuous" wrapText="1"/>
      <protection hidden="1"/>
    </xf>
    <xf numFmtId="0" fontId="7" fillId="4" borderId="3" xfId="0" applyFont="1" applyFill="1" applyBorder="1" applyAlignment="1" applyProtection="1">
      <alignment horizontal="centerContinuous" wrapText="1"/>
      <protection hidden="1"/>
    </xf>
    <xf numFmtId="0" fontId="7" fillId="4" borderId="7" xfId="0" applyFont="1" applyFill="1" applyBorder="1" applyAlignment="1" applyProtection="1">
      <alignment horizontal="centerContinuous" wrapText="1"/>
      <protection hidden="1"/>
    </xf>
    <xf numFmtId="0" fontId="7" fillId="4" borderId="8" xfId="0" applyFont="1" applyFill="1" applyBorder="1" applyAlignment="1" applyProtection="1">
      <alignment horizontal="centerContinuous" wrapText="1"/>
      <protection hidden="1"/>
    </xf>
    <xf numFmtId="0" fontId="8" fillId="4" borderId="1" xfId="0" applyFont="1" applyFill="1" applyBorder="1" applyAlignment="1" applyProtection="1">
      <alignment horizontal="centerContinuous"/>
      <protection hidden="1"/>
    </xf>
    <xf numFmtId="0" fontId="8" fillId="4" borderId="2" xfId="0" applyFont="1" applyFill="1" applyBorder="1" applyAlignment="1" applyProtection="1">
      <alignment horizontal="centerContinuous"/>
      <protection hidden="1"/>
    </xf>
    <xf numFmtId="0" fontId="8" fillId="4" borderId="3" xfId="0" applyFont="1" applyFill="1" applyBorder="1" applyAlignment="1" applyProtection="1">
      <alignment horizontal="centerContinuous"/>
      <protection hidden="1"/>
    </xf>
    <xf numFmtId="0" fontId="6" fillId="0" borderId="9" xfId="0" applyFont="1" applyBorder="1" applyAlignment="1" applyProtection="1">
      <alignment horizontal="centerContinuous"/>
      <protection hidden="1"/>
    </xf>
    <xf numFmtId="0" fontId="6" fillId="0" borderId="10" xfId="0" applyFont="1" applyBorder="1" applyAlignment="1" applyProtection="1">
      <alignment horizontal="centerContinuous"/>
      <protection hidden="1"/>
    </xf>
    <xf numFmtId="0" fontId="6" fillId="0" borderId="11" xfId="0" applyFont="1" applyBorder="1" applyAlignment="1" applyProtection="1">
      <alignment horizontal="centerContinuous"/>
      <protection hidden="1"/>
    </xf>
    <xf numFmtId="0" fontId="7" fillId="4" borderId="2" xfId="0" applyFont="1" applyFill="1" applyBorder="1" applyAlignment="1" applyProtection="1">
      <alignment horizontal="centerContinuous"/>
      <protection hidden="1"/>
    </xf>
    <xf numFmtId="0" fontId="7" fillId="4" borderId="1" xfId="0" applyFont="1" applyFill="1" applyBorder="1" applyAlignment="1" applyProtection="1">
      <alignment horizontal="centerContinuous"/>
      <protection hidden="1"/>
    </xf>
    <xf numFmtId="0" fontId="7" fillId="4" borderId="3" xfId="0" applyFont="1" applyFill="1" applyBorder="1" applyAlignment="1" applyProtection="1">
      <alignment horizontal="centerContinuous"/>
      <protection hidden="1"/>
    </xf>
    <xf numFmtId="0" fontId="7" fillId="4" borderId="9" xfId="0" applyFont="1" applyFill="1" applyBorder="1" applyAlignment="1" applyProtection="1">
      <alignment horizontal="centerContinuous"/>
      <protection hidden="1"/>
    </xf>
    <xf numFmtId="0" fontId="7" fillId="4" borderId="10" xfId="0" applyFont="1" applyFill="1" applyBorder="1" applyAlignment="1" applyProtection="1">
      <alignment horizontal="centerContinuous"/>
      <protection hidden="1"/>
    </xf>
    <xf numFmtId="0" fontId="7" fillId="4" borderId="11" xfId="0" applyFont="1" applyFill="1" applyBorder="1" applyAlignment="1" applyProtection="1">
      <alignment horizontal="centerContinuous"/>
      <protection hidden="1"/>
    </xf>
    <xf numFmtId="0" fontId="3" fillId="0" borderId="13" xfId="0" applyFont="1" applyBorder="1"/>
    <xf numFmtId="0" fontId="3" fillId="5" borderId="14" xfId="0" applyFont="1" applyFill="1" applyBorder="1"/>
    <xf numFmtId="44" fontId="3" fillId="0" borderId="0" xfId="0" applyNumberFormat="1" applyFont="1" applyAlignment="1">
      <alignment horizontal="center"/>
    </xf>
    <xf numFmtId="10" fontId="3" fillId="0" borderId="0" xfId="0" applyNumberFormat="1" applyFont="1" applyAlignment="1">
      <alignment horizontal="center"/>
    </xf>
    <xf numFmtId="0" fontId="3" fillId="0" borderId="0" xfId="0" applyFont="1" applyAlignment="1">
      <alignment horizontal="center"/>
    </xf>
    <xf numFmtId="0" fontId="3" fillId="0" borderId="16" xfId="0" applyFont="1" applyBorder="1" applyProtection="1">
      <protection hidden="1"/>
    </xf>
    <xf numFmtId="44" fontId="3" fillId="0" borderId="17" xfId="0" applyNumberFormat="1" applyFont="1" applyBorder="1" applyProtection="1">
      <protection hidden="1"/>
    </xf>
    <xf numFmtId="0" fontId="3" fillId="2" borderId="0" xfId="0" applyFont="1" applyFill="1" applyAlignment="1" applyProtection="1">
      <alignment wrapText="1"/>
      <protection locked="0"/>
    </xf>
    <xf numFmtId="164" fontId="3" fillId="5" borderId="0" xfId="0" applyNumberFormat="1" applyFont="1" applyFill="1"/>
    <xf numFmtId="0" fontId="7" fillId="4" borderId="18"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19" xfId="0" applyFont="1" applyFill="1" applyBorder="1" applyAlignment="1" applyProtection="1">
      <alignment horizontal="centerContinuous"/>
      <protection hidden="1"/>
    </xf>
    <xf numFmtId="0" fontId="3" fillId="0" borderId="20" xfId="0" applyFont="1" applyBorder="1" applyAlignment="1">
      <alignment horizontal="right"/>
    </xf>
    <xf numFmtId="0" fontId="3" fillId="2" borderId="21" xfId="0" applyFont="1" applyFill="1" applyBorder="1" applyAlignment="1" applyProtection="1">
      <alignment horizontal="left"/>
      <protection locked="0"/>
    </xf>
    <xf numFmtId="0" fontId="3" fillId="2" borderId="21" xfId="0" applyFont="1" applyFill="1" applyBorder="1" applyAlignment="1" applyProtection="1">
      <alignment horizontal="left" wrapText="1"/>
      <protection locked="0"/>
    </xf>
    <xf numFmtId="164" fontId="3" fillId="5" borderId="21" xfId="0" applyNumberFormat="1" applyFont="1" applyFill="1" applyBorder="1"/>
    <xf numFmtId="0" fontId="3" fillId="0" borderId="22" xfId="0" applyFont="1" applyBorder="1" applyAlignment="1">
      <alignment horizontal="right"/>
    </xf>
    <xf numFmtId="0" fontId="3" fillId="5" borderId="7" xfId="0" applyFont="1" applyFill="1" applyBorder="1"/>
    <xf numFmtId="0" fontId="3" fillId="0" borderId="18" xfId="0" applyFont="1" applyBorder="1" applyAlignment="1">
      <alignment horizontal="right"/>
    </xf>
    <xf numFmtId="0" fontId="3" fillId="2" borderId="13" xfId="0" applyFont="1" applyFill="1" applyBorder="1" applyAlignment="1" applyProtection="1">
      <alignment wrapText="1"/>
      <protection locked="0"/>
    </xf>
    <xf numFmtId="0" fontId="3" fillId="2" borderId="19" xfId="0" applyFont="1" applyFill="1" applyBorder="1" applyAlignment="1" applyProtection="1">
      <alignment horizontal="left"/>
      <protection locked="0"/>
    </xf>
    <xf numFmtId="0" fontId="6" fillId="0" borderId="18" xfId="0" applyFont="1" applyBorder="1" applyAlignment="1">
      <alignment horizontal="right" wrapText="1"/>
    </xf>
    <xf numFmtId="0" fontId="3" fillId="5" borderId="13" xfId="0" applyFont="1" applyFill="1" applyBorder="1"/>
    <xf numFmtId="0" fontId="6" fillId="5" borderId="19" xfId="0" applyFont="1" applyFill="1" applyBorder="1" applyAlignment="1">
      <alignment horizontal="center"/>
    </xf>
    <xf numFmtId="0" fontId="2" fillId="3" borderId="18" xfId="0" applyFont="1" applyFill="1" applyBorder="1" applyAlignment="1" applyProtection="1">
      <alignment horizontal="centerContinuous"/>
      <protection hidden="1"/>
    </xf>
    <xf numFmtId="0" fontId="4" fillId="3" borderId="13" xfId="0" applyFont="1" applyFill="1" applyBorder="1" applyAlignment="1" applyProtection="1">
      <alignment horizontal="centerContinuous"/>
      <protection hidden="1"/>
    </xf>
    <xf numFmtId="0" fontId="4" fillId="3" borderId="19" xfId="0" applyFont="1" applyFill="1" applyBorder="1" applyAlignment="1" applyProtection="1">
      <alignment horizontal="centerContinuous"/>
      <protection hidden="1"/>
    </xf>
    <xf numFmtId="0" fontId="5" fillId="0" borderId="23" xfId="0" applyFont="1" applyBorder="1" applyAlignment="1" applyProtection="1">
      <alignment horizontal="center"/>
      <protection hidden="1"/>
    </xf>
    <xf numFmtId="0" fontId="6" fillId="0" borderId="24" xfId="0" applyFont="1" applyBorder="1" applyAlignment="1" applyProtection="1">
      <alignment horizontal="center"/>
      <protection hidden="1"/>
    </xf>
    <xf numFmtId="0" fontId="3" fillId="0" borderId="9" xfId="0" applyFont="1" applyBorder="1" applyAlignment="1" applyProtection="1">
      <alignment horizontal="centerContinuous"/>
      <protection hidden="1"/>
    </xf>
    <xf numFmtId="0" fontId="3" fillId="0" borderId="10" xfId="0" applyFont="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6" fillId="0" borderId="25" xfId="0" applyFont="1" applyBorder="1" applyAlignment="1" applyProtection="1">
      <alignment horizontal="centerContinuous"/>
      <protection hidden="1"/>
    </xf>
    <xf numFmtId="0" fontId="6" fillId="0" borderId="26" xfId="0" applyFont="1" applyBorder="1" applyAlignment="1" applyProtection="1">
      <alignment horizontal="centerContinuous"/>
      <protection hidden="1"/>
    </xf>
    <xf numFmtId="0" fontId="8" fillId="5" borderId="9" xfId="0" applyFont="1" applyFill="1" applyBorder="1" applyAlignment="1" applyProtection="1">
      <alignment horizontal="center" wrapText="1"/>
      <protection hidden="1"/>
    </xf>
    <xf numFmtId="0" fontId="0" fillId="0" borderId="10" xfId="0" applyBorder="1" applyProtection="1">
      <protection hidden="1"/>
    </xf>
    <xf numFmtId="44" fontId="0" fillId="0" borderId="10" xfId="1" applyFont="1" applyBorder="1" applyProtection="1">
      <protection hidden="1"/>
    </xf>
    <xf numFmtId="0" fontId="0" fillId="0" borderId="27" xfId="0" applyBorder="1" applyAlignment="1" applyProtection="1">
      <alignment horizontal="center" wrapText="1"/>
      <protection hidden="1"/>
    </xf>
    <xf numFmtId="0" fontId="0" fillId="2" borderId="12" xfId="0" applyFill="1" applyBorder="1" applyAlignment="1" applyProtection="1">
      <alignment horizontal="center" wrapText="1"/>
      <protection locked="0"/>
    </xf>
    <xf numFmtId="0" fontId="0" fillId="0" borderId="12" xfId="0" applyBorder="1" applyAlignment="1" applyProtection="1">
      <alignment horizontal="center" wrapText="1"/>
      <protection hidden="1"/>
    </xf>
    <xf numFmtId="0" fontId="0" fillId="0" borderId="10" xfId="0" applyBorder="1" applyAlignment="1" applyProtection="1">
      <alignment horizontal="center" wrapText="1"/>
      <protection hidden="1"/>
    </xf>
    <xf numFmtId="0" fontId="0" fillId="2" borderId="10" xfId="0" applyFill="1" applyBorder="1" applyAlignment="1" applyProtection="1">
      <alignment horizontal="center" wrapText="1"/>
      <protection locked="0"/>
    </xf>
    <xf numFmtId="44" fontId="0" fillId="0" borderId="10" xfId="1" applyFont="1" applyBorder="1" applyAlignment="1" applyProtection="1">
      <protection hidden="1"/>
    </xf>
    <xf numFmtId="0" fontId="0" fillId="5" borderId="9" xfId="0" applyFill="1" applyBorder="1" applyAlignment="1" applyProtection="1">
      <alignment wrapText="1"/>
      <protection hidden="1"/>
    </xf>
    <xf numFmtId="0" fontId="0" fillId="5" borderId="10" xfId="0" applyFill="1" applyBorder="1" applyAlignment="1" applyProtection="1">
      <alignment horizontal="center"/>
      <protection hidden="1"/>
    </xf>
    <xf numFmtId="44" fontId="0" fillId="0" borderId="10" xfId="1" applyFont="1" applyFill="1" applyBorder="1" applyAlignment="1" applyProtection="1">
      <protection hidden="1"/>
    </xf>
    <xf numFmtId="44" fontId="3" fillId="0" borderId="10" xfId="1" applyFont="1" applyFill="1" applyBorder="1" applyAlignment="1" applyProtection="1">
      <protection hidden="1"/>
    </xf>
    <xf numFmtId="0" fontId="0" fillId="0" borderId="10" xfId="0" applyBorder="1" applyAlignment="1" applyProtection="1">
      <alignment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4"/>
  <sheetViews>
    <sheetView tabSelected="1" view="pageLayout" zoomScaleNormal="100" zoomScaleSheetLayoutView="100" workbookViewId="0">
      <selection activeCell="E51" sqref="E51"/>
    </sheetView>
  </sheetViews>
  <sheetFormatPr defaultColWidth="8.85546875" defaultRowHeight="15" x14ac:dyDescent="0.25"/>
  <cols>
    <col min="1" max="1" width="33.5703125" style="1" customWidth="1"/>
    <col min="2" max="2" width="14.42578125" style="1" customWidth="1"/>
    <col min="3" max="3" width="16.5703125" style="1" customWidth="1"/>
    <col min="4" max="4" width="17.42578125" style="1" bestFit="1" customWidth="1"/>
    <col min="5" max="5" width="18.140625" style="1" bestFit="1" customWidth="1"/>
    <col min="6" max="6" width="12.5703125" style="18" bestFit="1" customWidth="1"/>
    <col min="7" max="7" width="11.5703125" style="18" bestFit="1" customWidth="1"/>
    <col min="8" max="8" width="8.85546875" style="19"/>
    <col min="9" max="16384" width="8.85546875" style="1"/>
  </cols>
  <sheetData>
    <row r="1" spans="1:8" s="25" customFormat="1" x14ac:dyDescent="0.25">
      <c r="A1" s="25" t="s">
        <v>47</v>
      </c>
      <c r="E1" s="28">
        <v>46094</v>
      </c>
      <c r="F1" s="26"/>
      <c r="G1" s="26"/>
      <c r="H1" s="27"/>
    </row>
    <row r="2" spans="1:8" ht="27.2" customHeight="1" thickBot="1" x14ac:dyDescent="0.35">
      <c r="A2" s="73" t="s">
        <v>0</v>
      </c>
      <c r="B2" s="74"/>
      <c r="C2" s="74"/>
      <c r="D2" s="74"/>
      <c r="E2" s="75"/>
    </row>
    <row r="3" spans="1:8" s="53" customFormat="1" ht="39" thickBot="1" x14ac:dyDescent="0.4">
      <c r="A3" s="84" t="s">
        <v>111</v>
      </c>
      <c r="B3" s="2" t="s">
        <v>2</v>
      </c>
      <c r="C3" s="3">
        <v>90</v>
      </c>
      <c r="D3" s="2" t="s">
        <v>3</v>
      </c>
      <c r="E3" s="76" t="s">
        <v>48</v>
      </c>
      <c r="F3" s="51"/>
      <c r="G3" s="51"/>
      <c r="H3" s="52"/>
    </row>
    <row r="4" spans="1:8" x14ac:dyDescent="0.25">
      <c r="A4" s="77" t="s">
        <v>4</v>
      </c>
      <c r="B4" s="77">
        <v>4400023795</v>
      </c>
      <c r="C4" s="77" t="s">
        <v>5</v>
      </c>
      <c r="D4" s="82" t="s">
        <v>42</v>
      </c>
      <c r="E4" s="83"/>
    </row>
    <row r="5" spans="1:8" ht="21" x14ac:dyDescent="0.35">
      <c r="A5" s="29" t="s">
        <v>6</v>
      </c>
      <c r="B5" s="30"/>
      <c r="C5" s="30"/>
      <c r="D5" s="30"/>
      <c r="E5" s="31"/>
    </row>
    <row r="6" spans="1:8" x14ac:dyDescent="0.25">
      <c r="A6" s="4" t="s">
        <v>7</v>
      </c>
      <c r="B6" s="5" t="s">
        <v>8</v>
      </c>
      <c r="C6" s="5" t="s">
        <v>9</v>
      </c>
      <c r="D6" s="5" t="s">
        <v>10</v>
      </c>
      <c r="E6" s="6" t="s">
        <v>11</v>
      </c>
    </row>
    <row r="7" spans="1:8" x14ac:dyDescent="0.25">
      <c r="A7" s="15" t="s">
        <v>49</v>
      </c>
      <c r="B7" s="85" t="s">
        <v>50</v>
      </c>
      <c r="C7" s="86">
        <v>41069</v>
      </c>
      <c r="D7" s="9">
        <v>1</v>
      </c>
      <c r="E7" s="10">
        <f>$C7*D7</f>
        <v>41069</v>
      </c>
    </row>
    <row r="8" spans="1:8" ht="18.75" x14ac:dyDescent="0.3">
      <c r="A8" s="32" t="s">
        <v>12</v>
      </c>
      <c r="B8" s="33"/>
      <c r="C8" s="33"/>
      <c r="D8" s="33"/>
      <c r="E8" s="34"/>
    </row>
    <row r="9" spans="1:8" x14ac:dyDescent="0.25">
      <c r="A9" s="11" t="s">
        <v>13</v>
      </c>
      <c r="B9" s="5" t="s">
        <v>8</v>
      </c>
      <c r="C9" s="5" t="s">
        <v>9</v>
      </c>
      <c r="D9" s="5" t="s">
        <v>10</v>
      </c>
      <c r="E9" s="6" t="s">
        <v>11</v>
      </c>
    </row>
    <row r="10" spans="1:8" x14ac:dyDescent="0.25">
      <c r="A10" s="15" t="s">
        <v>51</v>
      </c>
      <c r="B10" s="85" t="s">
        <v>112</v>
      </c>
      <c r="C10" s="86">
        <v>44097</v>
      </c>
      <c r="D10" s="9">
        <v>0</v>
      </c>
      <c r="E10" s="10">
        <f t="shared" ref="E10:E12" si="0">$C10*D10</f>
        <v>0</v>
      </c>
    </row>
    <row r="11" spans="1:8" x14ac:dyDescent="0.25">
      <c r="A11" s="15" t="s">
        <v>52</v>
      </c>
      <c r="B11" s="85" t="s">
        <v>113</v>
      </c>
      <c r="C11" s="86">
        <v>41250</v>
      </c>
      <c r="D11" s="9">
        <v>0</v>
      </c>
      <c r="E11" s="10">
        <f t="shared" si="0"/>
        <v>0</v>
      </c>
    </row>
    <row r="12" spans="1:8" x14ac:dyDescent="0.25">
      <c r="A12" s="15" t="s">
        <v>114</v>
      </c>
      <c r="B12" s="97" t="s">
        <v>115</v>
      </c>
      <c r="C12" s="86">
        <v>44278</v>
      </c>
      <c r="D12" s="9">
        <v>0</v>
      </c>
      <c r="E12" s="10">
        <f t="shared" si="0"/>
        <v>0</v>
      </c>
    </row>
    <row r="13" spans="1:8" ht="18.75" x14ac:dyDescent="0.3">
      <c r="A13" s="32" t="s">
        <v>14</v>
      </c>
      <c r="B13" s="35"/>
      <c r="C13" s="35"/>
      <c r="D13" s="35"/>
      <c r="E13" s="36"/>
    </row>
    <row r="14" spans="1:8" customFormat="1" ht="30" x14ac:dyDescent="0.25">
      <c r="A14" s="87" t="s">
        <v>53</v>
      </c>
      <c r="B14" s="88"/>
      <c r="C14" s="89" t="s">
        <v>54</v>
      </c>
      <c r="D14" s="88"/>
      <c r="E14" s="90"/>
    </row>
    <row r="15" spans="1:8" customFormat="1" x14ac:dyDescent="0.25">
      <c r="A15" s="87" t="s">
        <v>55</v>
      </c>
      <c r="B15" s="91"/>
      <c r="C15" s="90"/>
      <c r="D15" s="91"/>
      <c r="E15" s="90"/>
    </row>
    <row r="16" spans="1:8" ht="18.75" x14ac:dyDescent="0.3">
      <c r="A16" s="44" t="s">
        <v>15</v>
      </c>
      <c r="B16" s="43"/>
      <c r="C16" s="43"/>
      <c r="D16" s="43"/>
      <c r="E16" s="45"/>
    </row>
    <row r="17" spans="1:5" x14ac:dyDescent="0.25">
      <c r="A17" s="40" t="s">
        <v>19</v>
      </c>
      <c r="B17" s="41" t="s">
        <v>16</v>
      </c>
      <c r="C17" s="41" t="s">
        <v>17</v>
      </c>
      <c r="D17" s="41" t="s">
        <v>18</v>
      </c>
      <c r="E17" s="42" t="s">
        <v>11</v>
      </c>
    </row>
    <row r="18" spans="1:5" customFormat="1" x14ac:dyDescent="0.25">
      <c r="A18" s="15" t="s">
        <v>116</v>
      </c>
      <c r="B18" s="16" t="s">
        <v>117</v>
      </c>
      <c r="C18" s="95">
        <v>364</v>
      </c>
      <c r="D18" s="17"/>
      <c r="E18" s="10">
        <f t="shared" ref="E18:E19" si="1">IF(D18="Yes",$C18*SUM($D$7:$D$12),0)</f>
        <v>0</v>
      </c>
    </row>
    <row r="19" spans="1:5" ht="13.5" customHeight="1" x14ac:dyDescent="0.25">
      <c r="A19" s="15" t="s">
        <v>56</v>
      </c>
      <c r="B19" s="16" t="s">
        <v>74</v>
      </c>
      <c r="C19" s="12">
        <v>225</v>
      </c>
      <c r="D19" s="9"/>
      <c r="E19" s="10">
        <f t="shared" si="1"/>
        <v>0</v>
      </c>
    </row>
    <row r="20" spans="1:5" ht="14.25" customHeight="1" x14ac:dyDescent="0.25">
      <c r="A20" s="15" t="s">
        <v>57</v>
      </c>
      <c r="B20" s="16" t="s">
        <v>75</v>
      </c>
      <c r="C20" s="12">
        <v>364</v>
      </c>
      <c r="D20" s="9"/>
      <c r="E20" s="10">
        <f t="shared" ref="E20:E26" si="2">IF(D20="Yes",$C20*SUM($D$7:$D$12),0)</f>
        <v>0</v>
      </c>
    </row>
    <row r="21" spans="1:5" x14ac:dyDescent="0.25">
      <c r="A21" s="15" t="s">
        <v>58</v>
      </c>
      <c r="B21" s="16" t="s">
        <v>76</v>
      </c>
      <c r="C21" s="12">
        <v>115</v>
      </c>
      <c r="D21" s="9"/>
      <c r="E21" s="10">
        <f t="shared" si="2"/>
        <v>0</v>
      </c>
    </row>
    <row r="22" spans="1:5" x14ac:dyDescent="0.25">
      <c r="A22" s="15" t="s">
        <v>59</v>
      </c>
      <c r="B22" s="16" t="s">
        <v>77</v>
      </c>
      <c r="C22" s="12">
        <v>139</v>
      </c>
      <c r="D22" s="9"/>
      <c r="E22" s="10">
        <f t="shared" si="2"/>
        <v>0</v>
      </c>
    </row>
    <row r="23" spans="1:5" x14ac:dyDescent="0.25">
      <c r="A23" s="15" t="s">
        <v>60</v>
      </c>
      <c r="B23" s="16" t="s">
        <v>78</v>
      </c>
      <c r="C23" s="12">
        <v>961</v>
      </c>
      <c r="D23" s="9"/>
      <c r="E23" s="10">
        <f t="shared" si="2"/>
        <v>0</v>
      </c>
    </row>
    <row r="24" spans="1:5" x14ac:dyDescent="0.25">
      <c r="A24" s="15" t="s">
        <v>61</v>
      </c>
      <c r="B24" s="16" t="s">
        <v>79</v>
      </c>
      <c r="C24" s="12">
        <v>501</v>
      </c>
      <c r="D24" s="9"/>
      <c r="E24" s="10">
        <f t="shared" si="2"/>
        <v>0</v>
      </c>
    </row>
    <row r="25" spans="1:5" ht="30" x14ac:dyDescent="0.25">
      <c r="A25" s="15" t="s">
        <v>62</v>
      </c>
      <c r="B25" s="16" t="s">
        <v>80</v>
      </c>
      <c r="C25" s="13">
        <v>736</v>
      </c>
      <c r="D25" s="9"/>
      <c r="E25" s="10">
        <f t="shared" si="2"/>
        <v>0</v>
      </c>
    </row>
    <row r="26" spans="1:5" customFormat="1" ht="30" x14ac:dyDescent="0.25">
      <c r="A26" s="15" t="s">
        <v>63</v>
      </c>
      <c r="B26" s="16" t="s">
        <v>81</v>
      </c>
      <c r="C26" s="95">
        <v>1100</v>
      </c>
      <c r="D26" s="17"/>
      <c r="E26" s="10">
        <f t="shared" si="2"/>
        <v>0</v>
      </c>
    </row>
    <row r="27" spans="1:5" customFormat="1" ht="30" x14ac:dyDescent="0.25">
      <c r="A27" s="15" t="s">
        <v>65</v>
      </c>
      <c r="B27" s="16" t="s">
        <v>119</v>
      </c>
      <c r="C27" s="92">
        <v>0</v>
      </c>
      <c r="D27" s="17"/>
      <c r="E27" s="10">
        <f t="shared" ref="E27:E38" si="3">IF(D27="Yes",$C27*SUM($D$7:$D$12),0)</f>
        <v>0</v>
      </c>
    </row>
    <row r="28" spans="1:5" x14ac:dyDescent="0.25">
      <c r="A28" s="15" t="s">
        <v>66</v>
      </c>
      <c r="B28" s="16" t="s">
        <v>82</v>
      </c>
      <c r="C28" s="20">
        <v>115</v>
      </c>
      <c r="D28" s="17"/>
      <c r="E28" s="10">
        <f t="shared" si="3"/>
        <v>0</v>
      </c>
    </row>
    <row r="29" spans="1:5" x14ac:dyDescent="0.25">
      <c r="A29" s="15" t="s">
        <v>67</v>
      </c>
      <c r="B29" s="16" t="s">
        <v>83</v>
      </c>
      <c r="C29" s="12">
        <v>640</v>
      </c>
      <c r="D29" s="17"/>
      <c r="E29" s="10">
        <f t="shared" si="3"/>
        <v>0</v>
      </c>
    </row>
    <row r="30" spans="1:5" x14ac:dyDescent="0.25">
      <c r="A30" s="15" t="s">
        <v>68</v>
      </c>
      <c r="B30" s="16" t="s">
        <v>84</v>
      </c>
      <c r="C30" s="12">
        <v>240</v>
      </c>
      <c r="D30" s="17"/>
      <c r="E30" s="10">
        <f t="shared" si="3"/>
        <v>0</v>
      </c>
    </row>
    <row r="31" spans="1:5" customFormat="1" x14ac:dyDescent="0.25">
      <c r="A31" s="15" t="s">
        <v>118</v>
      </c>
      <c r="B31" s="16" t="s">
        <v>44</v>
      </c>
      <c r="C31" s="95">
        <v>139</v>
      </c>
      <c r="D31" s="17"/>
      <c r="E31" s="10">
        <f t="shared" si="3"/>
        <v>0</v>
      </c>
    </row>
    <row r="32" spans="1:5" customFormat="1" x14ac:dyDescent="0.25">
      <c r="A32" s="15" t="s">
        <v>64</v>
      </c>
      <c r="B32" s="16" t="s">
        <v>45</v>
      </c>
      <c r="C32" s="95">
        <v>456</v>
      </c>
      <c r="D32" s="17"/>
      <c r="E32" s="10">
        <f t="shared" si="3"/>
        <v>0</v>
      </c>
    </row>
    <row r="33" spans="1:5" x14ac:dyDescent="0.25">
      <c r="A33" s="15" t="s">
        <v>69</v>
      </c>
      <c r="B33" s="16" t="s">
        <v>85</v>
      </c>
      <c r="C33" s="12">
        <v>548</v>
      </c>
      <c r="D33" s="9"/>
      <c r="E33" s="10">
        <f t="shared" si="3"/>
        <v>0</v>
      </c>
    </row>
    <row r="34" spans="1:5" x14ac:dyDescent="0.25">
      <c r="A34" s="15" t="s">
        <v>70</v>
      </c>
      <c r="B34" s="16" t="s">
        <v>86</v>
      </c>
      <c r="C34" s="12">
        <v>364</v>
      </c>
      <c r="D34" s="9"/>
      <c r="E34" s="10">
        <f t="shared" si="3"/>
        <v>0</v>
      </c>
    </row>
    <row r="35" spans="1:5" customFormat="1" x14ac:dyDescent="0.25">
      <c r="A35" s="15" t="s">
        <v>46</v>
      </c>
      <c r="B35" s="16" t="s">
        <v>20</v>
      </c>
      <c r="C35" s="95">
        <v>341</v>
      </c>
      <c r="D35" s="17"/>
      <c r="E35" s="10">
        <f t="shared" si="3"/>
        <v>0</v>
      </c>
    </row>
    <row r="36" spans="1:5" x14ac:dyDescent="0.25">
      <c r="A36" s="15" t="s">
        <v>71</v>
      </c>
      <c r="B36" s="16" t="s">
        <v>87</v>
      </c>
      <c r="C36" s="21">
        <v>88</v>
      </c>
      <c r="D36" s="9"/>
      <c r="E36" s="10">
        <f t="shared" si="3"/>
        <v>0</v>
      </c>
    </row>
    <row r="37" spans="1:5" x14ac:dyDescent="0.25">
      <c r="A37" s="15" t="s">
        <v>72</v>
      </c>
      <c r="B37" s="16" t="s">
        <v>88</v>
      </c>
      <c r="C37" s="21">
        <v>88</v>
      </c>
      <c r="D37" s="9"/>
      <c r="E37" s="10">
        <f t="shared" si="3"/>
        <v>0</v>
      </c>
    </row>
    <row r="38" spans="1:5" x14ac:dyDescent="0.25">
      <c r="A38" s="15" t="s">
        <v>73</v>
      </c>
      <c r="B38" s="16" t="s">
        <v>89</v>
      </c>
      <c r="C38" s="21">
        <v>88</v>
      </c>
      <c r="D38" s="9"/>
      <c r="E38" s="10">
        <f t="shared" si="3"/>
        <v>0</v>
      </c>
    </row>
    <row r="39" spans="1:5" customFormat="1" ht="18.75" x14ac:dyDescent="0.3">
      <c r="A39" s="37" t="s">
        <v>90</v>
      </c>
      <c r="B39" s="38"/>
      <c r="C39" s="38"/>
      <c r="D39" s="38"/>
      <c r="E39" s="39"/>
    </row>
    <row r="40" spans="1:5" customFormat="1" x14ac:dyDescent="0.25">
      <c r="A40" s="15" t="s">
        <v>91</v>
      </c>
      <c r="B40" s="16" t="s">
        <v>92</v>
      </c>
      <c r="C40" s="92">
        <v>7284</v>
      </c>
      <c r="D40" s="17"/>
      <c r="E40" s="10">
        <f t="shared" ref="E40:E49" si="4">IF(D40="Yes",$C40*SUM($D$7:$D$12),0)</f>
        <v>0</v>
      </c>
    </row>
    <row r="41" spans="1:5" customFormat="1" x14ac:dyDescent="0.25">
      <c r="A41" s="93" t="s">
        <v>93</v>
      </c>
      <c r="B41" s="94" t="s">
        <v>94</v>
      </c>
      <c r="C41" s="95">
        <v>8865</v>
      </c>
      <c r="D41" s="17"/>
      <c r="E41" s="10">
        <f t="shared" si="4"/>
        <v>0</v>
      </c>
    </row>
    <row r="42" spans="1:5" customFormat="1" x14ac:dyDescent="0.25">
      <c r="A42" s="7" t="s">
        <v>95</v>
      </c>
      <c r="B42" s="14" t="s">
        <v>96</v>
      </c>
      <c r="C42" s="12">
        <v>8443</v>
      </c>
      <c r="D42" s="17"/>
      <c r="E42" s="10">
        <f t="shared" si="4"/>
        <v>0</v>
      </c>
    </row>
    <row r="43" spans="1:5" customFormat="1" x14ac:dyDescent="0.25">
      <c r="A43" s="7" t="s">
        <v>97</v>
      </c>
      <c r="B43" s="14" t="s">
        <v>98</v>
      </c>
      <c r="C43" s="96">
        <v>11143</v>
      </c>
      <c r="D43" s="17"/>
      <c r="E43" s="10">
        <f t="shared" si="4"/>
        <v>0</v>
      </c>
    </row>
    <row r="44" spans="1:5" customFormat="1" x14ac:dyDescent="0.25">
      <c r="A44" s="7" t="s">
        <v>99</v>
      </c>
      <c r="B44" s="14" t="s">
        <v>100</v>
      </c>
      <c r="C44" s="96">
        <v>4991</v>
      </c>
      <c r="D44" s="17"/>
      <c r="E44" s="10">
        <f t="shared" si="4"/>
        <v>0</v>
      </c>
    </row>
    <row r="45" spans="1:5" customFormat="1" x14ac:dyDescent="0.25">
      <c r="A45" s="7" t="s">
        <v>101</v>
      </c>
      <c r="B45" s="14" t="s">
        <v>102</v>
      </c>
      <c r="C45" s="96">
        <v>6531</v>
      </c>
      <c r="D45" s="17"/>
      <c r="E45" s="10">
        <f t="shared" si="4"/>
        <v>0</v>
      </c>
    </row>
    <row r="46" spans="1:5" customFormat="1" x14ac:dyDescent="0.25">
      <c r="A46" s="7" t="s">
        <v>103</v>
      </c>
      <c r="B46" s="14" t="s">
        <v>104</v>
      </c>
      <c r="C46" s="96">
        <v>5522</v>
      </c>
      <c r="D46" s="17"/>
      <c r="E46" s="10">
        <f t="shared" si="4"/>
        <v>0</v>
      </c>
    </row>
    <row r="47" spans="1:5" customFormat="1" x14ac:dyDescent="0.25">
      <c r="A47" s="7" t="s">
        <v>105</v>
      </c>
      <c r="B47" s="14" t="s">
        <v>106</v>
      </c>
      <c r="C47" s="96">
        <v>6331</v>
      </c>
      <c r="D47" s="17"/>
      <c r="E47" s="10">
        <f t="shared" si="4"/>
        <v>0</v>
      </c>
    </row>
    <row r="48" spans="1:5" customFormat="1" x14ac:dyDescent="0.25">
      <c r="A48" s="7" t="s">
        <v>107</v>
      </c>
      <c r="B48" s="14" t="s">
        <v>108</v>
      </c>
      <c r="C48" s="96">
        <v>10966</v>
      </c>
      <c r="D48" s="17"/>
      <c r="E48" s="10">
        <f t="shared" si="4"/>
        <v>0</v>
      </c>
    </row>
    <row r="49" spans="1:5" customFormat="1" x14ac:dyDescent="0.25">
      <c r="A49" s="7" t="s">
        <v>109</v>
      </c>
      <c r="B49" s="14" t="s">
        <v>110</v>
      </c>
      <c r="C49" s="96">
        <v>11950</v>
      </c>
      <c r="D49" s="17"/>
      <c r="E49" s="10">
        <f t="shared" si="4"/>
        <v>0</v>
      </c>
    </row>
    <row r="50" spans="1:5" x14ac:dyDescent="0.25">
      <c r="A50" s="78" t="s">
        <v>21</v>
      </c>
      <c r="B50" s="79"/>
      <c r="C50" s="79"/>
      <c r="D50" s="8" t="s">
        <v>22</v>
      </c>
      <c r="E50" s="22">
        <f>IF(SUM(D7:D12)=0,0,SUM(E7:E12,E18:E49)/SUM(D7:D12))</f>
        <v>41069</v>
      </c>
    </row>
    <row r="51" spans="1:5" ht="18.75" x14ac:dyDescent="0.3">
      <c r="A51" s="46" t="s">
        <v>23</v>
      </c>
      <c r="B51" s="47"/>
      <c r="C51" s="47"/>
      <c r="D51" s="47"/>
      <c r="E51" s="48"/>
    </row>
    <row r="52" spans="1:5" x14ac:dyDescent="0.25">
      <c r="A52" s="78" t="s">
        <v>24</v>
      </c>
      <c r="B52" s="79"/>
      <c r="C52" s="79"/>
      <c r="D52" s="79"/>
      <c r="E52" s="10">
        <f>ROUND(0.0035*E50,2)</f>
        <v>143.74</v>
      </c>
    </row>
    <row r="53" spans="1:5" x14ac:dyDescent="0.25">
      <c r="A53" s="78" t="s">
        <v>25</v>
      </c>
      <c r="B53" s="79"/>
      <c r="C53" s="79"/>
      <c r="D53" s="79"/>
      <c r="E53" s="10">
        <v>13.5</v>
      </c>
    </row>
    <row r="54" spans="1:5" x14ac:dyDescent="0.25">
      <c r="A54" s="78" t="s">
        <v>26</v>
      </c>
      <c r="B54" s="79"/>
      <c r="C54" s="79"/>
      <c r="D54" s="79"/>
      <c r="E54" s="10">
        <v>18</v>
      </c>
    </row>
    <row r="55" spans="1:5" x14ac:dyDescent="0.25">
      <c r="A55" s="78" t="s">
        <v>27</v>
      </c>
      <c r="B55" s="79"/>
      <c r="C55" s="79"/>
      <c r="D55" s="8" t="s">
        <v>22</v>
      </c>
      <c r="E55" s="10">
        <f>IF(SUM(E50:E54)&lt;100,0,SUM(E50:E54))</f>
        <v>41244.239999999998</v>
      </c>
    </row>
    <row r="56" spans="1:5" x14ac:dyDescent="0.25">
      <c r="A56" s="80" t="s">
        <v>28</v>
      </c>
      <c r="B56" s="81"/>
      <c r="C56" s="81"/>
      <c r="D56" s="54"/>
      <c r="E56" s="55">
        <f>E55*SUM(D7:D10)</f>
        <v>41244.239999999998</v>
      </c>
    </row>
    <row r="57" spans="1:5" ht="18.75" x14ac:dyDescent="0.3">
      <c r="A57" s="58" t="s">
        <v>29</v>
      </c>
      <c r="B57" s="59"/>
      <c r="C57" s="59"/>
      <c r="D57" s="59"/>
      <c r="E57" s="60"/>
    </row>
    <row r="58" spans="1:5" x14ac:dyDescent="0.25">
      <c r="A58" s="67" t="s">
        <v>30</v>
      </c>
      <c r="B58" s="68"/>
      <c r="C58" s="68"/>
      <c r="D58" s="49" t="s">
        <v>31</v>
      </c>
      <c r="E58" s="69"/>
    </row>
    <row r="59" spans="1:5" x14ac:dyDescent="0.25">
      <c r="A59" s="61" t="s">
        <v>32</v>
      </c>
      <c r="B59" s="56"/>
      <c r="C59" s="56"/>
      <c r="D59" s="1" t="s">
        <v>33</v>
      </c>
      <c r="E59" s="63"/>
    </row>
    <row r="60" spans="1:5" x14ac:dyDescent="0.25">
      <c r="A60" s="61" t="s">
        <v>34</v>
      </c>
      <c r="B60" s="56"/>
      <c r="C60" s="56"/>
      <c r="D60" s="1" t="s">
        <v>35</v>
      </c>
      <c r="E60" s="62"/>
    </row>
    <row r="61" spans="1:5" ht="18.75" x14ac:dyDescent="0.3">
      <c r="A61" s="58" t="s">
        <v>36</v>
      </c>
      <c r="B61" s="59"/>
      <c r="C61" s="59"/>
      <c r="D61" s="59"/>
      <c r="E61" s="60"/>
    </row>
    <row r="62" spans="1:5" x14ac:dyDescent="0.25">
      <c r="A62" s="70" t="s">
        <v>37</v>
      </c>
      <c r="B62" s="71" t="s">
        <v>38</v>
      </c>
      <c r="C62" s="71"/>
      <c r="D62" s="71" t="s">
        <v>39</v>
      </c>
      <c r="E62" s="72">
        <v>310030443</v>
      </c>
    </row>
    <row r="63" spans="1:5" x14ac:dyDescent="0.25">
      <c r="A63" s="61" t="s">
        <v>32</v>
      </c>
      <c r="B63" s="57" t="s">
        <v>40</v>
      </c>
      <c r="C63" s="57"/>
      <c r="D63" s="57"/>
      <c r="E63" s="64"/>
    </row>
    <row r="64" spans="1:5" x14ac:dyDescent="0.25">
      <c r="A64" s="65" t="s">
        <v>34</v>
      </c>
      <c r="B64" s="66" t="s">
        <v>41</v>
      </c>
      <c r="C64" s="66"/>
      <c r="D64" s="66"/>
      <c r="E64" s="50"/>
    </row>
  </sheetData>
  <sheetProtection algorithmName="SHA-512" hashValue="a++LA5LlZBgBDeyRIvV7pRuOMR+/tTqdI5Su/eWOmzofFnv1W+A7MczmxvJa55vSZhQhGrv9CVZZiomxzuBAsQ==" saltValue="gyUUrK0PjVc4DbgalHb8zQ==" spinCount="100000" sheet="1" formatColumns="0" formatRows="0"/>
  <dataValidations count="1">
    <dataValidation type="list" allowBlank="1" showInputMessage="1" showErrorMessage="1" sqref="D18:D38 D40:D49" xr:uid="{00000000-0002-0000-0000-000000000000}">
      <formula1>"Yes, "</formula1>
    </dataValidation>
  </dataValidations>
  <pageMargins left="0.7" right="0.7" top="0.75" bottom="0.75" header="0.3" footer="0.3"/>
  <pageSetup scale="9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653E-73BB-43BB-8081-5DD71FA7FCE3}">
  <dimension ref="A1:A2"/>
  <sheetViews>
    <sheetView workbookViewId="0">
      <selection activeCell="A2" sqref="A2"/>
    </sheetView>
  </sheetViews>
  <sheetFormatPr defaultRowHeight="15" x14ac:dyDescent="0.25"/>
  <cols>
    <col min="1" max="1" width="100.7109375" customWidth="1"/>
  </cols>
  <sheetData>
    <row r="1" spans="1:1" ht="21" x14ac:dyDescent="0.35">
      <c r="A1" s="24" t="s">
        <v>1</v>
      </c>
    </row>
    <row r="2" spans="1:1" ht="210.75" thickBot="1" x14ac:dyDescent="0.3">
      <c r="A2" s="23"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72 - Ram 1500 Crew</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2025-08-20T16:07:29Z</cp:lastPrinted>
  <dcterms:created xsi:type="dcterms:W3CDTF">2016-08-11T20:23:26Z</dcterms:created>
  <dcterms:modified xsi:type="dcterms:W3CDTF">2026-04-28T15:25:13Z</dcterms:modified>
  <cp:category/>
  <cp:contentStatus/>
</cp:coreProperties>
</file>