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ommodities Teams\Team 1\Tuan's Files\Z - Templates\Vehicles\Website Updates\"/>
    </mc:Choice>
  </mc:AlternateContent>
  <bookViews>
    <workbookView xWindow="0" yWindow="0" windowWidth="20160" windowHeight="9045"/>
  </bookViews>
  <sheets>
    <sheet name="Sheet1" sheetId="1" r:id="rId1"/>
    <sheet name="Sheet2" sheetId="2" r:id="rId2"/>
    <sheet name="Sheet3" sheetId="3" r:id="rId3"/>
  </sheets>
  <definedNames>
    <definedName name="_xlnm.Print_Area" localSheetId="0">Sheet1!$A$1:$E$53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6" i="1"/>
  <c r="E27" i="1"/>
  <c r="E28" i="1"/>
  <c r="E29" i="1"/>
  <c r="E30" i="1"/>
  <c r="E31" i="1"/>
  <c r="E32" i="1"/>
  <c r="E33" i="1"/>
  <c r="E34" i="1"/>
  <c r="E35" i="1"/>
  <c r="E36" i="1"/>
  <c r="E37" i="1"/>
  <c r="E38" i="1"/>
  <c r="E24" i="1"/>
  <c r="E19" i="1"/>
  <c r="E20" i="1"/>
  <c r="E21" i="1"/>
  <c r="E18" i="1"/>
  <c r="E8" i="1" l="1"/>
  <c r="E13" i="1" l="1"/>
  <c r="E42" i="1" l="1"/>
  <c r="E12" i="1" l="1"/>
  <c r="E39" i="1" s="1"/>
  <c r="E9" i="1" l="1"/>
  <c r="E41" i="1" l="1"/>
  <c r="E44" i="1" s="1"/>
  <c r="E45" i="1" s="1"/>
</calcChain>
</file>

<file path=xl/sharedStrings.xml><?xml version="1.0" encoding="utf-8"?>
<sst xmlns="http://schemas.openxmlformats.org/spreadsheetml/2006/main" count="110" uniqueCount="98">
  <si>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</si>
  <si>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</si>
  <si>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</si>
  <si>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Ram 1500 Quad Cab</t>
  </si>
  <si>
    <t>Contract Line</t>
  </si>
  <si>
    <t>Delivery ARO</t>
  </si>
  <si>
    <t>State Contract Number</t>
  </si>
  <si>
    <t>Vendor</t>
  </si>
  <si>
    <t>Base Vehicle</t>
  </si>
  <si>
    <t>Vehicle Description</t>
  </si>
  <si>
    <t>Order Code</t>
  </si>
  <si>
    <t>Unit Price</t>
  </si>
  <si>
    <t>Quantity</t>
  </si>
  <si>
    <t>Extended Price</t>
  </si>
  <si>
    <t>Optional Configuration</t>
  </si>
  <si>
    <t>Description</t>
  </si>
  <si>
    <t>Available Exterior Colors</t>
  </si>
  <si>
    <t>(PW7) BRIGHT WHITE</t>
  </si>
  <si>
    <t>(PR4) FLAME RED</t>
  </si>
  <si>
    <t>Optional Equipment</t>
  </si>
  <si>
    <t>Option Description</t>
  </si>
  <si>
    <t>Option Code</t>
  </si>
  <si>
    <t>Option Unit Price</t>
  </si>
  <si>
    <t>Add Option</t>
  </si>
  <si>
    <t>PXJ</t>
  </si>
  <si>
    <t>PBJ</t>
  </si>
  <si>
    <t>ADB</t>
  </si>
  <si>
    <t>MRU</t>
  </si>
  <si>
    <t>DMH</t>
  </si>
  <si>
    <t>XFH</t>
  </si>
  <si>
    <t>XHC</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</si>
  <si>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</si>
  <si>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</si>
  <si>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</si>
  <si>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</si>
  <si>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</si>
  <si>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</si>
  <si>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</si>
  <si>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</si>
  <si>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
  </si>
  <si>
    <t>Agency  Information</t>
  </si>
  <si>
    <t>Contact Name:</t>
  </si>
  <si>
    <t>LPAA Approval No</t>
  </si>
  <si>
    <t>Phone:</t>
  </si>
  <si>
    <t>Agency Name</t>
  </si>
  <si>
    <t>Email:</t>
  </si>
  <si>
    <t>Shopping Cart</t>
  </si>
  <si>
    <t>Vendor Information</t>
  </si>
  <si>
    <t>Courtesy Ford</t>
  </si>
  <si>
    <t>Ben Broitman</t>
  </si>
  <si>
    <t xml:space="preserve">Vendor No. </t>
  </si>
  <si>
    <t>504-352-8216</t>
  </si>
  <si>
    <t>bbroitman@premierautomotive.com</t>
  </si>
  <si>
    <t>Color Upcharge</t>
  </si>
  <si>
    <t>Optional Colors</t>
  </si>
  <si>
    <t>DSA</t>
  </si>
  <si>
    <t>365 Days</t>
  </si>
  <si>
    <t>Premier Dodge</t>
  </si>
  <si>
    <t>4X2 3.6  V6 ENGINE</t>
  </si>
  <si>
    <t>4X4 3.6 V6 ENGINE</t>
  </si>
  <si>
    <t>HYDRO BLUE PEARL</t>
  </si>
  <si>
    <t>DIAMOND BLACK CRYSTAL</t>
  </si>
  <si>
    <t>GRANITE CRYSTAL MET</t>
  </si>
  <si>
    <t>PAU</t>
  </si>
  <si>
    <t>FORGED BLUE</t>
  </si>
  <si>
    <t>PCG</t>
  </si>
  <si>
    <t xml:space="preserve">ANTI-SPIN DIFFERENTIAL REAR AXLE </t>
  </si>
  <si>
    <t>MOPAR FRONT &amp; REAR RUBBER FLOOR MATS</t>
  </si>
  <si>
    <t xml:space="preserve">MOPAR BLACK TUBULAR SIDE STEPS </t>
  </si>
  <si>
    <t xml:space="preserve">POWER DRIVER SEAT GROUP </t>
  </si>
  <si>
    <t xml:space="preserve">LT275/65R18C OWL ON/OFF ROAD TIRES </t>
  </si>
  <si>
    <t xml:space="preserve">ADVANCED SAFETY GROUP </t>
  </si>
  <si>
    <t xml:space="preserve">ACTIVE DRIVING ASSIST SYSTEM </t>
  </si>
  <si>
    <t xml:space="preserve">TRAILER BRAKE CONTROL </t>
  </si>
  <si>
    <t xml:space="preserve">CLASS IV RECEIVER HITCH </t>
  </si>
  <si>
    <t xml:space="preserve">3.92 REAR AXLE RATIO (MUST HAVE HURRICANE TWIN TURBO 21A) </t>
  </si>
  <si>
    <t xml:space="preserve">PROTECTION GROUP (4X4 ONLY) </t>
  </si>
  <si>
    <t>CLF</t>
  </si>
  <si>
    <t>AFP</t>
  </si>
  <si>
    <t>TCP</t>
  </si>
  <si>
    <t>ALP</t>
  </si>
  <si>
    <t>SJJ</t>
  </si>
  <si>
    <t>ANT</t>
  </si>
  <si>
    <t>N/C</t>
  </si>
  <si>
    <t>TRAILER HITCH LINE-UP ASSIST</t>
  </si>
  <si>
    <t>XNP</t>
  </si>
  <si>
    <t>DT1L41-23A</t>
  </si>
  <si>
    <t>DT1L41-21A</t>
  </si>
  <si>
    <t>DT6L41-23A</t>
  </si>
  <si>
    <t>DT6L41-21A</t>
  </si>
  <si>
    <t>AHC</t>
  </si>
  <si>
    <r>
      <t xml:space="preserve">BED UTILITY GROUP : 
</t>
    </r>
    <r>
      <rPr>
        <i/>
        <sz val="11"/>
        <color theme="1"/>
        <rFont val="Calibri"/>
        <family val="2"/>
        <scheme val="minor"/>
      </rPr>
      <t xml:space="preserve">INCLUDES CONTENT BELOW: 
400W INVERTER; EXTERIOR 115V AC OUTLET; MOPAR 4 ADJUST. CARGO TIE DOWN HOOKS; MOPAR BED STEP - DEPLOYABLE; MOPAR SPRAY IN BEDLINER; PICK-UP BOX LIGHTING </t>
    </r>
  </si>
  <si>
    <r>
      <t xml:space="preserve">TRAILER TOW GROUP
</t>
    </r>
    <r>
      <rPr>
        <i/>
        <sz val="11"/>
        <rFont val="Calibri"/>
        <family val="2"/>
        <scheme val="minor"/>
      </rPr>
      <t xml:space="preserve">INCLUDES CONTENT BELOW:
+ BLACK EXTERIOR MIRRORS; BLACK TRAILER TOW POWER MIRRORS 
 CONVEX AUX MIRRORS, POWER-ADJUSTABLE;  EXT. MIRRORS W/SUPPLEMENTAL SIGNALS; EXTERIOR MIRRORS COURTESY LAMPS; EXTERIOR MIRRORS W/HEATING ELEMENT; 
MANUAL FOLDING EXTERIOR MIRRORS; 
 MANUAL TELESCOPING MIRRORS;
 MIRROR CLEARANCE/RUNNING LIGHTS; 
 TRAILER BRAKE CONTROL; TRAILER LIGHT CHECK; TRAILER REVERSE STEERING CONTROL;  TRAILER TIRE PRESSURE MONITORING SYS; TRAILER TOW MIRRORS </t>
    </r>
    <r>
      <rPr>
        <sz val="11"/>
        <rFont val="Calibri"/>
        <family val="2"/>
        <scheme val="minor"/>
      </rPr>
      <t xml:space="preserve">
</t>
    </r>
  </si>
  <si>
    <t>4X2 3.0 TWIN TURBO HURRICANE I6 ENGINE</t>
  </si>
  <si>
    <t>4X4 3.0 TWIN TURBO HURRICANE I6 ENGINE</t>
  </si>
  <si>
    <t>NFW</t>
  </si>
  <si>
    <t>NC</t>
  </si>
  <si>
    <t>26 GALLON FUEL TANK (MUST HAVE HURRICANE TWIN TURBO 21A)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</si>
</sst>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3"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11"/>
      <name val="Calibri"/>
      <family val="2"/>
    </font>
    <font>
      <i/>
      <sz val="11"/>
      <color theme="1"/>
      <name val="Calibri"/>
      <family val="2"/>
      <scheme val="minor"/>
    </font>
    <font>
      <i/>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77">
    <xf numFmtId="0" fontId="0" fillId="0" borderId="0" xfId="0"/>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5" borderId="16" xfId="0" applyFill="1" applyBorder="1" applyAlignment="1" applyProtection="1">
      <alignment horizontal="center" wrapText="1"/>
      <protection locked="0"/>
    </xf>
    <xf numFmtId="0" fontId="0" fillId="0" borderId="6" xfId="0" applyBorder="1" applyAlignment="1" applyProtection="1">
      <alignment horizontal="center" wrapText="1"/>
      <protection hidden="1"/>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0" fillId="0" borderId="17" xfId="0" applyBorder="1" applyAlignment="1">
      <alignment horizontal="right"/>
    </xf>
    <xf numFmtId="0" fontId="0" fillId="5" borderId="6" xfId="0" applyFill="1" applyBorder="1" applyAlignment="1" applyProtection="1">
      <alignment horizontal="left"/>
      <protection locked="0"/>
    </xf>
    <xf numFmtId="0" fontId="0" fillId="5" borderId="6" xfId="0" applyFill="1" applyBorder="1" applyAlignment="1" applyProtection="1">
      <alignment horizontal="left" wrapText="1"/>
      <protection locked="0"/>
    </xf>
    <xf numFmtId="0" fontId="9" fillId="0" borderId="6" xfId="0" applyFont="1" applyBorder="1" applyAlignment="1" applyProtection="1">
      <alignment horizontal="center"/>
      <protection hidden="1"/>
    </xf>
    <xf numFmtId="0" fontId="2" fillId="4" borderId="5" xfId="0" applyFont="1" applyFill="1" applyBorder="1" applyAlignment="1" applyProtection="1">
      <alignment horizontal="center"/>
      <protection hidden="1"/>
    </xf>
    <xf numFmtId="0" fontId="4" fillId="4" borderId="4" xfId="0" applyFont="1" applyFill="1" applyBorder="1" applyAlignment="1" applyProtection="1">
      <alignment horizontal="center" wrapText="1"/>
      <protection hidden="1"/>
    </xf>
    <xf numFmtId="0" fontId="2" fillId="4" borderId="6" xfId="0" applyFont="1" applyFill="1" applyBorder="1" applyAlignment="1">
      <alignment horizontal="center"/>
    </xf>
    <xf numFmtId="44" fontId="5" fillId="4" borderId="5" xfId="1" applyFont="1" applyFill="1" applyBorder="1" applyProtection="1">
      <protection hidden="1"/>
    </xf>
    <xf numFmtId="44" fontId="0" fillId="4" borderId="5" xfId="1" applyFont="1" applyFill="1" applyBorder="1" applyAlignment="1" applyProtection="1">
      <protection hidden="1"/>
    </xf>
    <xf numFmtId="0" fontId="0" fillId="0" borderId="4" xfId="0" applyBorder="1" applyAlignment="1" applyProtection="1">
      <alignment horizontal="center" wrapText="1"/>
      <protection hidden="1"/>
    </xf>
    <xf numFmtId="0" fontId="0" fillId="0" borderId="16" xfId="0" applyBorder="1" applyAlignment="1" applyProtection="1">
      <alignment horizontal="center" wrapText="1"/>
      <protection hidden="1"/>
    </xf>
    <xf numFmtId="0" fontId="2" fillId="0" borderId="4" xfId="0" applyFont="1" applyBorder="1" applyAlignment="1">
      <alignment horizontal="right" wrapText="1"/>
    </xf>
    <xf numFmtId="0" fontId="10" fillId="0" borderId="5" xfId="0" applyFont="1" applyFill="1" applyBorder="1" applyAlignment="1"/>
    <xf numFmtId="0" fontId="10" fillId="0" borderId="5" xfId="0" applyFont="1" applyFill="1" applyBorder="1" applyAlignment="1">
      <alignment wrapText="1"/>
    </xf>
    <xf numFmtId="8" fontId="10" fillId="0" borderId="5" xfId="0" applyNumberFormat="1" applyFont="1" applyFill="1" applyBorder="1" applyAlignment="1"/>
    <xf numFmtId="0" fontId="2" fillId="0" borderId="6" xfId="0" applyFont="1" applyBorder="1" applyAlignment="1" applyProtection="1">
      <alignment horizontal="left" wrapText="1"/>
      <protection hidden="1"/>
    </xf>
    <xf numFmtId="0" fontId="2" fillId="0" borderId="16" xfId="0" applyFont="1" applyFill="1" applyBorder="1" applyAlignment="1" applyProtection="1">
      <alignment horizontal="left" wrapText="1"/>
      <protection locked="0"/>
    </xf>
    <xf numFmtId="0" fontId="5" fillId="0" borderId="4" xfId="0" applyFont="1" applyBorder="1" applyAlignment="1" applyProtection="1">
      <alignment wrapText="1"/>
      <protection hidden="1"/>
    </xf>
    <xf numFmtId="0" fontId="5" fillId="0" borderId="5" xfId="0" applyFont="1" applyBorder="1" applyAlignment="1" applyProtection="1">
      <alignment horizontal="center"/>
      <protection hidden="1"/>
    </xf>
    <xf numFmtId="44" fontId="5" fillId="0" borderId="5" xfId="1" applyFont="1" applyBorder="1" applyAlignment="1" applyProtection="1">
      <protection hidden="1"/>
    </xf>
    <xf numFmtId="0" fontId="5" fillId="0" borderId="0" xfId="0" applyFont="1"/>
    <xf numFmtId="0" fontId="0" fillId="5" borderId="14" xfId="0" applyFill="1" applyBorder="1" applyProtection="1">
      <protection locked="0"/>
    </xf>
    <xf numFmtId="0" fontId="0" fillId="0" borderId="5" xfId="0" applyBorder="1" applyAlignment="1" applyProtection="1">
      <alignment horizontal="center"/>
      <protection hidden="1"/>
    </xf>
    <xf numFmtId="0" fontId="0" fillId="4" borderId="18" xfId="0" applyFill="1" applyBorder="1" applyAlignment="1">
      <alignment horizontal="left"/>
    </xf>
    <xf numFmtId="0" fontId="0" fillId="4" borderId="19" xfId="0" applyFill="1" applyBorder="1" applyAlignment="1">
      <alignment horizontal="left"/>
    </xf>
    <xf numFmtId="0" fontId="0" fillId="5" borderId="5" xfId="0" applyFill="1" applyBorder="1" applyAlignment="1" applyProtection="1">
      <alignment horizontal="center" wrapText="1"/>
      <protection locked="0"/>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4" borderId="5" xfId="0" applyFill="1" applyBorder="1" applyAlignment="1">
      <alignment horizontal="left"/>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20" xfId="0" applyFont="1" applyFill="1" applyBorder="1" applyAlignment="1" applyProtection="1">
      <alignment horizontal="center"/>
      <protection hidden="1"/>
    </xf>
    <xf numFmtId="164" fontId="0" fillId="4" borderId="5" xfId="0" applyNumberFormat="1" applyFill="1" applyBorder="1" applyAlignment="1">
      <alignment horizontal="left"/>
    </xf>
    <xf numFmtId="164" fontId="0" fillId="4" borderId="6" xfId="0" applyNumberFormat="1" applyFill="1" applyBorder="1" applyAlignment="1">
      <alignment horizontal="left"/>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abSelected="1" view="pageLayout" zoomScaleNormal="100" zoomScaleSheetLayoutView="130" workbookViewId="0">
      <selection activeCell="C21" sqref="C21"/>
    </sheetView>
  </sheetViews>
  <sheetFormatPr defaultRowHeight="15" x14ac:dyDescent="0.25"/>
  <cols>
    <col min="1" max="1" width="33.7109375" customWidth="1"/>
    <col min="2" max="2" width="14.28515625" customWidth="1"/>
    <col min="3" max="3" width="16.7109375" customWidth="1"/>
    <col min="4" max="4" width="17.28515625" bestFit="1" customWidth="1"/>
    <col min="5" max="5" width="16.85546875" customWidth="1"/>
  </cols>
  <sheetData>
    <row r="1" spans="1:5" ht="27.2" customHeight="1" thickTop="1" x14ac:dyDescent="0.3">
      <c r="A1" s="57" t="s">
        <v>0</v>
      </c>
      <c r="B1" s="58"/>
      <c r="C1" s="58"/>
      <c r="D1" s="58"/>
      <c r="E1" s="59"/>
    </row>
    <row r="2" spans="1:5" ht="21" x14ac:dyDescent="0.35">
      <c r="A2" s="60" t="s">
        <v>1</v>
      </c>
      <c r="B2" s="61"/>
      <c r="C2" s="61"/>
      <c r="D2" s="61"/>
      <c r="E2" s="62"/>
    </row>
    <row r="3" spans="1:5" ht="164.25" customHeight="1" x14ac:dyDescent="0.25">
      <c r="A3" s="63" t="s">
        <v>2</v>
      </c>
      <c r="B3" s="64"/>
      <c r="C3" s="64"/>
      <c r="D3" s="64"/>
      <c r="E3" s="65"/>
    </row>
    <row r="4" spans="1:5" ht="21" x14ac:dyDescent="0.35">
      <c r="A4" s="25" t="s">
        <v>3</v>
      </c>
      <c r="B4" s="1" t="s">
        <v>4</v>
      </c>
      <c r="C4" s="2">
        <v>71</v>
      </c>
      <c r="D4" s="3" t="s">
        <v>5</v>
      </c>
      <c r="E4" s="23" t="s">
        <v>56</v>
      </c>
    </row>
    <row r="5" spans="1:5" x14ac:dyDescent="0.25">
      <c r="A5" s="4" t="s">
        <v>6</v>
      </c>
      <c r="B5" s="24">
        <v>4400023795</v>
      </c>
      <c r="C5" s="1" t="s">
        <v>7</v>
      </c>
      <c r="D5" s="66" t="s">
        <v>57</v>
      </c>
      <c r="E5" s="67"/>
    </row>
    <row r="6" spans="1:5" ht="21" x14ac:dyDescent="0.35">
      <c r="A6" s="68" t="s">
        <v>8</v>
      </c>
      <c r="B6" s="69"/>
      <c r="C6" s="69"/>
      <c r="D6" s="69"/>
      <c r="E6" s="70"/>
    </row>
    <row r="7" spans="1:5" x14ac:dyDescent="0.25">
      <c r="A7" s="5" t="s">
        <v>9</v>
      </c>
      <c r="B7" s="6" t="s">
        <v>10</v>
      </c>
      <c r="C7" s="6" t="s">
        <v>11</v>
      </c>
      <c r="D7" s="6" t="s">
        <v>12</v>
      </c>
      <c r="E7" s="7" t="s">
        <v>13</v>
      </c>
    </row>
    <row r="8" spans="1:5" x14ac:dyDescent="0.25">
      <c r="A8" s="8" t="s">
        <v>58</v>
      </c>
      <c r="B8" s="9" t="s">
        <v>86</v>
      </c>
      <c r="C8" s="10">
        <v>36590</v>
      </c>
      <c r="D8" s="11"/>
      <c r="E8" s="12">
        <f>C8*D8</f>
        <v>0</v>
      </c>
    </row>
    <row r="9" spans="1:5" ht="30" x14ac:dyDescent="0.25">
      <c r="A9" s="8" t="s">
        <v>93</v>
      </c>
      <c r="B9" s="9" t="s">
        <v>87</v>
      </c>
      <c r="C9" s="10">
        <v>38590</v>
      </c>
      <c r="D9" s="11"/>
      <c r="E9" s="12">
        <f>C9*D9</f>
        <v>0</v>
      </c>
    </row>
    <row r="10" spans="1:5" ht="18.75" x14ac:dyDescent="0.3">
      <c r="A10" s="71" t="s">
        <v>14</v>
      </c>
      <c r="B10" s="72"/>
      <c r="C10" s="72"/>
      <c r="D10" s="72"/>
      <c r="E10" s="73"/>
    </row>
    <row r="11" spans="1:5" x14ac:dyDescent="0.25">
      <c r="A11" s="13" t="s">
        <v>15</v>
      </c>
      <c r="B11" s="6" t="s">
        <v>10</v>
      </c>
      <c r="C11" s="6" t="s">
        <v>11</v>
      </c>
      <c r="D11" s="35" t="s">
        <v>12</v>
      </c>
      <c r="E11" s="7" t="s">
        <v>13</v>
      </c>
    </row>
    <row r="12" spans="1:5" x14ac:dyDescent="0.25">
      <c r="A12" s="8" t="s">
        <v>59</v>
      </c>
      <c r="B12" s="9" t="s">
        <v>88</v>
      </c>
      <c r="C12" s="27">
        <v>37891</v>
      </c>
      <c r="D12" s="11"/>
      <c r="E12" s="12">
        <f>$C12*D12</f>
        <v>0</v>
      </c>
    </row>
    <row r="13" spans="1:5" ht="30" x14ac:dyDescent="0.25">
      <c r="A13" s="8" t="s">
        <v>94</v>
      </c>
      <c r="B13" s="9" t="s">
        <v>89</v>
      </c>
      <c r="C13" s="27">
        <v>40690</v>
      </c>
      <c r="D13" s="41"/>
      <c r="E13" s="12">
        <f t="shared" ref="E13" si="0">$C13*D13</f>
        <v>0</v>
      </c>
    </row>
    <row r="14" spans="1:5" ht="18.75" x14ac:dyDescent="0.3">
      <c r="A14" s="71" t="s">
        <v>16</v>
      </c>
      <c r="B14" s="72"/>
      <c r="C14" s="72"/>
      <c r="D14" s="72"/>
      <c r="E14" s="73"/>
    </row>
    <row r="15" spans="1:5" x14ac:dyDescent="0.25">
      <c r="A15" s="29" t="s">
        <v>17</v>
      </c>
      <c r="B15" s="14"/>
      <c r="C15" s="30" t="s">
        <v>18</v>
      </c>
      <c r="D15" s="14"/>
      <c r="E15" s="15"/>
    </row>
    <row r="16" spans="1:5" ht="18.75" x14ac:dyDescent="0.3">
      <c r="A16" s="74" t="s">
        <v>54</v>
      </c>
      <c r="B16" s="75"/>
      <c r="C16" s="75"/>
      <c r="D16" s="75"/>
      <c r="E16" s="76"/>
    </row>
    <row r="17" spans="1:5" x14ac:dyDescent="0.25">
      <c r="A17" s="6" t="s">
        <v>53</v>
      </c>
      <c r="B17" s="6" t="s">
        <v>21</v>
      </c>
      <c r="C17" s="6" t="s">
        <v>22</v>
      </c>
      <c r="D17" s="6" t="s">
        <v>23</v>
      </c>
      <c r="E17" s="6" t="s">
        <v>13</v>
      </c>
    </row>
    <row r="18" spans="1:5" x14ac:dyDescent="0.25">
      <c r="A18" s="33" t="s">
        <v>60</v>
      </c>
      <c r="B18" s="32" t="s">
        <v>25</v>
      </c>
      <c r="C18" s="34">
        <v>225</v>
      </c>
      <c r="D18" s="11"/>
      <c r="E18" s="12">
        <f>IF(D18="yes",$C18*SUM($D$8:$D$13),0)</f>
        <v>0</v>
      </c>
    </row>
    <row r="19" spans="1:5" x14ac:dyDescent="0.25">
      <c r="A19" s="33" t="s">
        <v>61</v>
      </c>
      <c r="B19" s="32" t="s">
        <v>24</v>
      </c>
      <c r="C19" s="34">
        <v>225</v>
      </c>
      <c r="D19" s="11"/>
      <c r="E19" s="12">
        <f t="shared" ref="E19:E21" si="1">IF(D19="yes",$C19*SUM($D$8:$D$13),0)</f>
        <v>0</v>
      </c>
    </row>
    <row r="20" spans="1:5" x14ac:dyDescent="0.25">
      <c r="A20" s="33" t="s">
        <v>62</v>
      </c>
      <c r="B20" s="32" t="s">
        <v>63</v>
      </c>
      <c r="C20" s="34">
        <v>272</v>
      </c>
      <c r="D20" s="11"/>
      <c r="E20" s="12">
        <f t="shared" si="1"/>
        <v>0</v>
      </c>
    </row>
    <row r="21" spans="1:5" x14ac:dyDescent="0.25">
      <c r="A21" s="33" t="s">
        <v>64</v>
      </c>
      <c r="B21" s="32" t="s">
        <v>65</v>
      </c>
      <c r="C21" s="34">
        <v>272</v>
      </c>
      <c r="D21" s="11"/>
      <c r="E21" s="12">
        <f t="shared" si="1"/>
        <v>0</v>
      </c>
    </row>
    <row r="22" spans="1:5" ht="18.75" x14ac:dyDescent="0.3">
      <c r="A22" s="74" t="s">
        <v>19</v>
      </c>
      <c r="B22" s="75"/>
      <c r="C22" s="75"/>
      <c r="D22" s="75"/>
      <c r="E22" s="76"/>
    </row>
    <row r="23" spans="1:5" x14ac:dyDescent="0.25">
      <c r="A23" s="5" t="s">
        <v>20</v>
      </c>
      <c r="B23" s="6" t="s">
        <v>21</v>
      </c>
      <c r="C23" s="6" t="s">
        <v>22</v>
      </c>
      <c r="D23" s="36" t="s">
        <v>23</v>
      </c>
      <c r="E23" s="35" t="s">
        <v>13</v>
      </c>
    </row>
    <row r="24" spans="1:5" x14ac:dyDescent="0.25">
      <c r="A24" s="8" t="s">
        <v>66</v>
      </c>
      <c r="B24" s="42" t="s">
        <v>55</v>
      </c>
      <c r="C24" s="16">
        <v>456</v>
      </c>
      <c r="D24" s="11"/>
      <c r="E24" s="12">
        <f>IF(D24="yes",$C24*SUM($D$8:$D$13),0)</f>
        <v>0</v>
      </c>
    </row>
    <row r="25" spans="1:5" ht="30" x14ac:dyDescent="0.25">
      <c r="A25" s="8" t="s">
        <v>97</v>
      </c>
      <c r="B25" s="42" t="s">
        <v>95</v>
      </c>
      <c r="C25" s="16" t="s">
        <v>96</v>
      </c>
      <c r="D25" s="11"/>
      <c r="E25" s="12">
        <f t="shared" ref="E25:E38" si="2">IF(D25="yes",$C25*SUM($D$8:$D$13),0)</f>
        <v>0</v>
      </c>
    </row>
    <row r="26" spans="1:5" ht="30" x14ac:dyDescent="0.25">
      <c r="A26" s="8" t="s">
        <v>67</v>
      </c>
      <c r="B26" s="42" t="s">
        <v>77</v>
      </c>
      <c r="C26" s="16">
        <v>197</v>
      </c>
      <c r="D26" s="11"/>
      <c r="E26" s="12">
        <f t="shared" si="2"/>
        <v>0</v>
      </c>
    </row>
    <row r="27" spans="1:5" x14ac:dyDescent="0.25">
      <c r="A27" s="8" t="s">
        <v>68</v>
      </c>
      <c r="B27" s="42" t="s">
        <v>27</v>
      </c>
      <c r="C27" s="16">
        <v>640</v>
      </c>
      <c r="D27" s="11"/>
      <c r="E27" s="12">
        <f t="shared" si="2"/>
        <v>0</v>
      </c>
    </row>
    <row r="28" spans="1:5" x14ac:dyDescent="0.25">
      <c r="A28" s="8" t="s">
        <v>69</v>
      </c>
      <c r="B28" s="42" t="s">
        <v>78</v>
      </c>
      <c r="C28" s="16">
        <v>225</v>
      </c>
      <c r="D28" s="11"/>
      <c r="E28" s="12">
        <f t="shared" si="2"/>
        <v>0</v>
      </c>
    </row>
    <row r="29" spans="1:5" ht="30" x14ac:dyDescent="0.25">
      <c r="A29" s="8" t="s">
        <v>70</v>
      </c>
      <c r="B29" s="42" t="s">
        <v>79</v>
      </c>
      <c r="C29" s="28">
        <v>225</v>
      </c>
      <c r="D29" s="11"/>
      <c r="E29" s="12">
        <f t="shared" si="2"/>
        <v>0</v>
      </c>
    </row>
    <row r="30" spans="1:5" x14ac:dyDescent="0.25">
      <c r="A30" s="8" t="s">
        <v>71</v>
      </c>
      <c r="B30" s="42" t="s">
        <v>80</v>
      </c>
      <c r="C30" s="28">
        <v>1192</v>
      </c>
      <c r="D30" s="11"/>
      <c r="E30" s="12">
        <f t="shared" si="2"/>
        <v>0</v>
      </c>
    </row>
    <row r="31" spans="1:5" x14ac:dyDescent="0.25">
      <c r="A31" s="8" t="s">
        <v>72</v>
      </c>
      <c r="B31" s="42" t="s">
        <v>81</v>
      </c>
      <c r="C31" s="28">
        <v>364</v>
      </c>
      <c r="D31" s="11"/>
      <c r="E31" s="12">
        <f t="shared" si="2"/>
        <v>0</v>
      </c>
    </row>
    <row r="32" spans="1:5" x14ac:dyDescent="0.25">
      <c r="A32" s="8" t="s">
        <v>73</v>
      </c>
      <c r="B32" s="42" t="s">
        <v>30</v>
      </c>
      <c r="C32" s="28">
        <v>272</v>
      </c>
      <c r="D32" s="11"/>
      <c r="E32" s="12">
        <f t="shared" si="2"/>
        <v>0</v>
      </c>
    </row>
    <row r="33" spans="1:5" x14ac:dyDescent="0.25">
      <c r="A33" s="8" t="s">
        <v>74</v>
      </c>
      <c r="B33" s="42" t="s">
        <v>29</v>
      </c>
      <c r="C33" s="28" t="s">
        <v>83</v>
      </c>
      <c r="D33" s="11"/>
      <c r="E33" s="12">
        <f t="shared" si="2"/>
        <v>0</v>
      </c>
    </row>
    <row r="34" spans="1:5" ht="30" x14ac:dyDescent="0.25">
      <c r="A34" s="8" t="s">
        <v>75</v>
      </c>
      <c r="B34" s="42" t="s">
        <v>28</v>
      </c>
      <c r="C34" s="28">
        <v>180</v>
      </c>
      <c r="D34" s="11"/>
      <c r="E34" s="12">
        <f t="shared" si="2"/>
        <v>0</v>
      </c>
    </row>
    <row r="35" spans="1:5" x14ac:dyDescent="0.25">
      <c r="A35" s="8" t="s">
        <v>76</v>
      </c>
      <c r="B35" s="42" t="s">
        <v>26</v>
      </c>
      <c r="C35" s="28">
        <v>364</v>
      </c>
      <c r="D35" s="11"/>
      <c r="E35" s="12">
        <f t="shared" si="2"/>
        <v>0</v>
      </c>
    </row>
    <row r="36" spans="1:5" ht="120" x14ac:dyDescent="0.25">
      <c r="A36" s="8" t="s">
        <v>91</v>
      </c>
      <c r="B36" s="42" t="s">
        <v>82</v>
      </c>
      <c r="C36" s="28">
        <v>869</v>
      </c>
      <c r="D36" s="11"/>
      <c r="E36" s="12">
        <f t="shared" si="2"/>
        <v>0</v>
      </c>
    </row>
    <row r="37" spans="1:5" s="40" customFormat="1" x14ac:dyDescent="0.25">
      <c r="A37" s="37" t="s">
        <v>84</v>
      </c>
      <c r="B37" s="38" t="s">
        <v>85</v>
      </c>
      <c r="C37" s="39">
        <v>548</v>
      </c>
      <c r="D37" s="11"/>
      <c r="E37" s="12">
        <f t="shared" si="2"/>
        <v>0</v>
      </c>
    </row>
    <row r="38" spans="1:5" s="40" customFormat="1" ht="315" x14ac:dyDescent="0.25">
      <c r="A38" s="37" t="s">
        <v>92</v>
      </c>
      <c r="B38" s="38" t="s">
        <v>90</v>
      </c>
      <c r="C38" s="39">
        <v>1237</v>
      </c>
      <c r="D38" s="11"/>
      <c r="E38" s="12">
        <f t="shared" si="2"/>
        <v>0</v>
      </c>
    </row>
    <row r="39" spans="1:5" x14ac:dyDescent="0.25">
      <c r="A39" s="52" t="s">
        <v>31</v>
      </c>
      <c r="B39" s="53"/>
      <c r="C39" s="53"/>
      <c r="D39" s="9" t="s">
        <v>32</v>
      </c>
      <c r="E39" s="17">
        <f>IF(SUM(D8:D13)=0,0,SUM(E8:E38)/SUM(D8:D13))</f>
        <v>0</v>
      </c>
    </row>
    <row r="40" spans="1:5" ht="18.75" x14ac:dyDescent="0.3">
      <c r="A40" s="46" t="s">
        <v>33</v>
      </c>
      <c r="B40" s="47"/>
      <c r="C40" s="47"/>
      <c r="D40" s="47"/>
      <c r="E40" s="48"/>
    </row>
    <row r="41" spans="1:5" x14ac:dyDescent="0.25">
      <c r="A41" s="50" t="s">
        <v>34</v>
      </c>
      <c r="B41" s="51"/>
      <c r="C41" s="51"/>
      <c r="D41" s="51"/>
      <c r="E41" s="12">
        <f>ROUND(0.0035*E39,2)</f>
        <v>0</v>
      </c>
    </row>
    <row r="42" spans="1:5" x14ac:dyDescent="0.25">
      <c r="A42" s="50" t="s">
        <v>35</v>
      </c>
      <c r="B42" s="51"/>
      <c r="C42" s="51"/>
      <c r="D42" s="51"/>
      <c r="E42" s="12">
        <f>5*2.25</f>
        <v>11.25</v>
      </c>
    </row>
    <row r="43" spans="1:5" x14ac:dyDescent="0.25">
      <c r="A43" s="50" t="s">
        <v>36</v>
      </c>
      <c r="B43" s="51"/>
      <c r="C43" s="51"/>
      <c r="D43" s="51"/>
      <c r="E43" s="12">
        <v>18</v>
      </c>
    </row>
    <row r="44" spans="1:5" x14ac:dyDescent="0.25">
      <c r="A44" s="52" t="s">
        <v>37</v>
      </c>
      <c r="B44" s="53"/>
      <c r="C44" s="53"/>
      <c r="D44" s="9" t="s">
        <v>32</v>
      </c>
      <c r="E44" s="12">
        <f>IF(SUM(E39:E43)&lt;100,0,SUM(E39:E43))</f>
        <v>0</v>
      </c>
    </row>
    <row r="45" spans="1:5" x14ac:dyDescent="0.25">
      <c r="A45" s="52" t="s">
        <v>38</v>
      </c>
      <c r="B45" s="53"/>
      <c r="C45" s="53"/>
      <c r="D45" s="9" t="s">
        <v>39</v>
      </c>
      <c r="E45" s="12">
        <f>E44*SUM(D9:D13)</f>
        <v>0</v>
      </c>
    </row>
    <row r="46" spans="1:5" ht="18.75" x14ac:dyDescent="0.3">
      <c r="A46" s="46" t="s">
        <v>40</v>
      </c>
      <c r="B46" s="47"/>
      <c r="C46" s="47"/>
      <c r="D46" s="47"/>
      <c r="E46" s="54"/>
    </row>
    <row r="47" spans="1:5" x14ac:dyDescent="0.25">
      <c r="A47" s="18" t="s">
        <v>41</v>
      </c>
      <c r="B47" s="45"/>
      <c r="C47" s="45"/>
      <c r="D47" s="19" t="s">
        <v>42</v>
      </c>
      <c r="E47" s="21"/>
    </row>
    <row r="48" spans="1:5" x14ac:dyDescent="0.25">
      <c r="A48" s="18" t="s">
        <v>43</v>
      </c>
      <c r="B48" s="45"/>
      <c r="C48" s="45"/>
      <c r="D48" s="19" t="s">
        <v>44</v>
      </c>
      <c r="E48" s="22"/>
    </row>
    <row r="49" spans="1:5" x14ac:dyDescent="0.25">
      <c r="A49" s="18" t="s">
        <v>45</v>
      </c>
      <c r="B49" s="45"/>
      <c r="C49" s="45"/>
      <c r="D49" s="19" t="s">
        <v>46</v>
      </c>
      <c r="E49" s="21"/>
    </row>
    <row r="50" spans="1:5" ht="18.75" x14ac:dyDescent="0.3">
      <c r="A50" s="46" t="s">
        <v>47</v>
      </c>
      <c r="B50" s="47"/>
      <c r="C50" s="47"/>
      <c r="D50" s="47"/>
      <c r="E50" s="48"/>
    </row>
    <row r="51" spans="1:5" x14ac:dyDescent="0.25">
      <c r="A51" s="31" t="s">
        <v>48</v>
      </c>
      <c r="B51" s="49" t="s">
        <v>49</v>
      </c>
      <c r="C51" s="49"/>
      <c r="D51" s="19" t="s">
        <v>50</v>
      </c>
      <c r="E51" s="26">
        <v>310030443</v>
      </c>
    </row>
    <row r="52" spans="1:5" x14ac:dyDescent="0.25">
      <c r="A52" s="18" t="s">
        <v>43</v>
      </c>
      <c r="B52" s="55" t="s">
        <v>51</v>
      </c>
      <c r="C52" s="55"/>
      <c r="D52" s="55"/>
      <c r="E52" s="56"/>
    </row>
    <row r="53" spans="1:5" ht="15.75" thickBot="1" x14ac:dyDescent="0.3">
      <c r="A53" s="20" t="s">
        <v>45</v>
      </c>
      <c r="B53" s="43" t="s">
        <v>52</v>
      </c>
      <c r="C53" s="43"/>
      <c r="D53" s="43"/>
      <c r="E53" s="44"/>
    </row>
    <row r="54" spans="1:5" ht="15.75" thickTop="1" x14ac:dyDescent="0.25"/>
  </sheetData>
  <sheetProtection algorithmName="SHA-512" hashValue="/hKE4G1svjGrAFg2gNAjndvPoXxOdXWnTIUMmO/Ej0t6k3TIMQIDFvBeYAJEOAgDLqpN7TgXZlli0PgrKkwn4g==" saltValue="nUtmTVmkWQ0yd01Pw0b+sA==" spinCount="100000" sheet="1" objects="1" scenarios="1"/>
  <mergeCells count="24">
    <mergeCell ref="A42:D42"/>
    <mergeCell ref="A1:E1"/>
    <mergeCell ref="A2:E2"/>
    <mergeCell ref="A3:E3"/>
    <mergeCell ref="D5:E5"/>
    <mergeCell ref="A6:E6"/>
    <mergeCell ref="A10:E10"/>
    <mergeCell ref="A14:E14"/>
    <mergeCell ref="A16:E16"/>
    <mergeCell ref="A39:C39"/>
    <mergeCell ref="A40:E40"/>
    <mergeCell ref="A41:D41"/>
    <mergeCell ref="A22:E22"/>
    <mergeCell ref="B53:E53"/>
    <mergeCell ref="B49:C49"/>
    <mergeCell ref="A50:E50"/>
    <mergeCell ref="B51:C51"/>
    <mergeCell ref="A43:D43"/>
    <mergeCell ref="A44:C44"/>
    <mergeCell ref="A45:C45"/>
    <mergeCell ref="A46:E46"/>
    <mergeCell ref="B47:C47"/>
    <mergeCell ref="B48:C48"/>
    <mergeCell ref="B52:E52"/>
  </mergeCells>
  <dataValidations count="3">
    <dataValidation type="list" allowBlank="1" showInputMessage="1" showErrorMessage="1" sqref="D18:D21 D24:D38">
      <formula1>"Yes, "</formula1>
    </dataValidation>
    <dataValidation type="custom" allowBlank="1" showInputMessage="1" showErrorMessage="1" error="Only one vehicle configuration may be used on each spreadsheet." sqref="D8:D9">
      <formula1>IF(SUM(D11:D11)=0,TRUE,FALSE)</formula1>
    </dataValidation>
    <dataValidation type="custom" allowBlank="1" showInputMessage="1" showErrorMessage="1" error="Only one vehicle configuration may be used on each spreadsheet." sqref="D12:D13">
      <formula1>IF(SUM(D14:D16)=0,TRUE,FALSE)</formula1>
    </dataValidation>
  </dataValidations>
  <pageMargins left="0.7" right="0.7" top="0.75" bottom="0.75" header="0.3" footer="0.3"/>
  <pageSetup scale="91" fitToWidth="0" fitToHeight="0" orientation="portrait" r:id="rId1"/>
  <headerFooter>
    <oddHeader>&amp;CPO# ______________________________&amp;R11/01/2024</oddHeader>
    <oddFooter>&amp;RA/11/1/2023</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OTS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Louisiana</dc:creator>
  <cp:keywords/>
  <dc:description/>
  <cp:lastModifiedBy>Tuan Nguyen</cp:lastModifiedBy>
  <cp:revision/>
  <cp:lastPrinted>2024-01-05T17:04:17Z</cp:lastPrinted>
  <dcterms:created xsi:type="dcterms:W3CDTF">2019-01-03T17:19:37Z</dcterms:created>
  <dcterms:modified xsi:type="dcterms:W3CDTF">2024-11-08T19:03:05Z</dcterms:modified>
  <cp:category/>
  <cp:contentStatus/>
</cp:coreProperties>
</file>