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DD614880-6656-4D7B-8237-C3EC8691F05E}" xr6:coauthVersionLast="47" xr6:coauthVersionMax="47" xr10:uidLastSave="{00000000-0000-0000-0000-000000000000}"/>
  <bookViews>
    <workbookView xWindow="-28920" yWindow="-120" windowWidth="29040" windowHeight="15720" xr2:uid="{00000000-000D-0000-FFFF-FFFF00000000}"/>
  </bookViews>
  <sheets>
    <sheet name="Line 70-F150 Reg"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E13" i="1"/>
  <c r="E14" i="1"/>
  <c r="E33" i="1" l="1"/>
  <c r="E11" i="1"/>
  <c r="E12" i="1"/>
  <c r="E15" i="1"/>
  <c r="E16" i="1"/>
  <c r="E7" i="1"/>
  <c r="E10" i="1"/>
  <c r="E23" i="1"/>
  <c r="E26" i="1" l="1"/>
  <c r="E34" i="1" l="1"/>
  <c r="E27" i="1" l="1"/>
  <c r="E28" i="1"/>
  <c r="E29" i="1"/>
  <c r="E30" i="1"/>
  <c r="E31" i="1"/>
  <c r="E32" i="1"/>
  <c r="E38" i="1" l="1"/>
  <c r="E37" i="1" l="1"/>
  <c r="E40" i="1" s="1"/>
  <c r="E41" i="1" s="1"/>
</calcChain>
</file>

<file path=xl/sharedStrings.xml><?xml version="1.0" encoding="utf-8"?>
<sst xmlns="http://schemas.openxmlformats.org/spreadsheetml/2006/main" count="102" uniqueCount="87">
  <si>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</si>
  <si>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</si>
  <si>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</si>
  <si>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</si>
  <si>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</si>
  <si>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</si>
  <si>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</si>
  <si>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Courtesy Ford</t>
  </si>
  <si>
    <t>Base Vehicle</t>
  </si>
  <si>
    <t>Vehicle Description</t>
  </si>
  <si>
    <t>Order Code</t>
  </si>
  <si>
    <t>Unit Price</t>
  </si>
  <si>
    <t>Quantity</t>
  </si>
  <si>
    <t>Extended Price</t>
  </si>
  <si>
    <t>Optional Configuration</t>
  </si>
  <si>
    <t>Description</t>
  </si>
  <si>
    <t>Available Exterior Colors</t>
  </si>
  <si>
    <t>(UM) Agate Black</t>
  </si>
  <si>
    <t>(HX) Anti-Matter Blue</t>
  </si>
  <si>
    <t>(JS) Iconic Silver</t>
  </si>
  <si>
    <t>(M7) Carbonized Gray</t>
  </si>
  <si>
    <t>(YZ) Oxford White</t>
  </si>
  <si>
    <t>(B3) Atlas Blue</t>
  </si>
  <si>
    <t>Optional Equipment</t>
  </si>
  <si>
    <t>Option Description</t>
  </si>
  <si>
    <t>Option Code</t>
  </si>
  <si>
    <t>Option Unit Price</t>
  </si>
  <si>
    <t>Add Option</t>
  </si>
  <si>
    <t>Power Windows and Door Locks</t>
  </si>
  <si>
    <t>85A</t>
  </si>
  <si>
    <t>Privacy Glass/Defroster</t>
  </si>
  <si>
    <t>Running Boards, Black Platform</t>
  </si>
  <si>
    <t>18B</t>
  </si>
  <si>
    <t>Daytime Running Lamps</t>
  </si>
  <si>
    <t>Cruise Control</t>
  </si>
  <si>
    <t>50S</t>
  </si>
  <si>
    <t>Spray-In Bedliner</t>
  </si>
  <si>
    <t>AM</t>
  </si>
  <si>
    <t>Reverse Sensing System</t>
  </si>
  <si>
    <t>76R</t>
  </si>
  <si>
    <t>Class IV Trailer Hitch</t>
  </si>
  <si>
    <t>53B</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</si>
  <si>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</si>
  <si>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</si>
  <si>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</si>
  <si>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</si>
  <si>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</si>
  <si>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</si>
  <si>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</si>
  <si>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</si>
  <si>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
  </si>
  <si>
    <t>Agency  Information</t>
  </si>
  <si>
    <t>Contact Name:</t>
  </si>
  <si>
    <t>LPAA Approval No</t>
  </si>
  <si>
    <t>Phone:</t>
  </si>
  <si>
    <t>Agency Name</t>
  </si>
  <si>
    <t>Email:</t>
  </si>
  <si>
    <t>Shopping Cart</t>
  </si>
  <si>
    <t>Vendor Information</t>
  </si>
  <si>
    <t>Mike Solomon</t>
  </si>
  <si>
    <t xml:space="preserve">Vendor No. </t>
  </si>
  <si>
    <t>337-332-2145</t>
  </si>
  <si>
    <t>msolomon@courtesyautomotive.com</t>
  </si>
  <si>
    <t>Upcharge Exterior Colors</t>
  </si>
  <si>
    <t>Color Upcharge</t>
  </si>
  <si>
    <t>Vermilion Red (Fire Engine Red)</t>
  </si>
  <si>
    <t>E4</t>
  </si>
  <si>
    <t>RWD/LWB W/2.7L Eco-boost</t>
  </si>
  <si>
    <t>4WD/LWB W/2.7L Eco-boost</t>
  </si>
  <si>
    <t>RWD/LWB W/5.0L V8</t>
  </si>
  <si>
    <t>4WD/SWB W/5.0L  V8</t>
  </si>
  <si>
    <t xml:space="preserve">RWD/SWB W/ 5.0L  V8  </t>
  </si>
  <si>
    <t>4WD/LWB W/5.0L V8</t>
  </si>
  <si>
    <t xml:space="preserve">Ford F-150 
Regular Cab </t>
  </si>
  <si>
    <t>67T</t>
  </si>
  <si>
    <t>F1K-998</t>
  </si>
  <si>
    <t>F1L-99P</t>
  </si>
  <si>
    <t>F1K-99P</t>
  </si>
  <si>
    <t>F1L-995</t>
  </si>
  <si>
    <t>F1K-995</t>
  </si>
  <si>
    <t>RWD/LWB W/3.5L Eco-boost</t>
  </si>
  <si>
    <t>4WD/LWB W/3.5L Eco-boost</t>
  </si>
  <si>
    <t>F1L-998</t>
  </si>
  <si>
    <t>PO#_____________________________</t>
  </si>
  <si>
    <r>
      <t>Trailer Brake Controller/</t>
    </r>
    <r>
      <rPr>
        <b/>
        <sz val="9"/>
        <color rgb="FFFF0000"/>
        <rFont val="Calibri"/>
        <family val="2"/>
        <scheme val="minor"/>
      </rPr>
      <t>Only Available with 2.7L Ecoboot Not Avialable with 5.0 L OR 3.5L Ecoboost</t>
    </r>
  </si>
  <si>
    <t>90-120 days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</si>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</sst>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b/>
      <sz val="9"/>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3">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0" fillId="0" borderId="5" xfId="0"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5" borderId="14" xfId="0" applyFill="1" applyBorder="1" applyAlignment="1" applyProtection="1">
      <alignment horizontal="center" wrapText="1"/>
      <protection locked="0"/>
    </xf>
    <xf numFmtId="0" fontId="0" fillId="5" borderId="5" xfId="0" applyFill="1" applyBorder="1" applyAlignment="1" applyProtection="1">
      <alignment horizontal="center" wrapText="1"/>
      <protection locked="0"/>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9" fillId="0" borderId="6" xfId="0" applyFont="1" applyBorder="1" applyAlignment="1" applyProtection="1">
      <alignment horizontal="center"/>
      <protection hidden="1"/>
    </xf>
    <xf numFmtId="0" fontId="2" fillId="4" borderId="5" xfId="0" applyFont="1" applyFill="1" applyBorder="1" applyAlignment="1" applyProtection="1">
      <alignment horizontal="center"/>
      <protection hidden="1"/>
    </xf>
    <xf numFmtId="0" fontId="4" fillId="4" borderId="4" xfId="0" applyFont="1" applyFill="1" applyBorder="1" applyAlignment="1" applyProtection="1">
      <alignment horizontal="center" wrapText="1"/>
      <protection hidden="1"/>
    </xf>
    <xf numFmtId="44" fontId="5" fillId="0" borderId="5" xfId="1" applyFont="1" applyFill="1" applyBorder="1" applyProtection="1">
      <protection hidden="1"/>
    </xf>
    <xf numFmtId="44" fontId="0" fillId="4" borderId="5" xfId="1" applyFont="1" applyFill="1" applyBorder="1" applyAlignment="1" applyProtection="1">
      <protection hidden="1"/>
    </xf>
    <xf numFmtId="0" fontId="0" fillId="0" borderId="4" xfId="0" applyBorder="1" applyAlignment="1" applyProtection="1">
      <alignment horizontal="center" wrapText="1"/>
      <protection hidden="1"/>
    </xf>
    <xf numFmtId="0" fontId="0" fillId="0" borderId="5" xfId="0" applyBorder="1" applyAlignment="1" applyProtection="1">
      <alignment horizontal="center" wrapText="1"/>
      <protection hidden="1"/>
    </xf>
    <xf numFmtId="44" fontId="0" fillId="0" borderId="5" xfId="0" applyNumberFormat="1" applyBorder="1" applyProtection="1">
      <protection hidden="1"/>
    </xf>
    <xf numFmtId="0" fontId="4" fillId="3" borderId="5" xfId="0" applyFont="1" applyFill="1" applyBorder="1" applyAlignment="1" applyProtection="1">
      <alignment horizontal="center"/>
      <protection hidden="1"/>
    </xf>
    <xf numFmtId="0" fontId="5" fillId="4" borderId="5" xfId="0" applyFont="1" applyFill="1" applyBorder="1" applyAlignment="1" applyProtection="1">
      <alignment horizontal="left" wrapText="1"/>
      <protection hidden="1"/>
    </xf>
    <xf numFmtId="0" fontId="0" fillId="0" borderId="0" xfId="0" applyAlignment="1">
      <alignment horizontal="center"/>
    </xf>
    <xf numFmtId="0" fontId="0" fillId="0" borderId="5" xfId="0" applyBorder="1" applyAlignment="1" applyProtection="1">
      <alignment horizontal="centerContinuous"/>
      <protection hidden="1"/>
    </xf>
    <xf numFmtId="0" fontId="0" fillId="0" borderId="6" xfId="0" applyBorder="1" applyAlignment="1" applyProtection="1">
      <alignment horizontal="centerContinuous"/>
      <protection hidden="1"/>
    </xf>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6" fillId="3" borderId="10"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wrapText="1"/>
      <protection hidden="1"/>
    </xf>
    <xf numFmtId="0" fontId="8" fillId="3" borderId="12" xfId="0" applyFont="1" applyFill="1" applyBorder="1" applyAlignment="1" applyProtection="1">
      <alignment horizontal="centerContinuous" wrapText="1"/>
      <protection hidden="1"/>
    </xf>
    <xf numFmtId="0" fontId="8" fillId="3" borderId="13" xfId="0" applyFont="1" applyFill="1" applyBorder="1" applyAlignment="1" applyProtection="1">
      <alignment horizontal="centerContinuous" wrapText="1"/>
      <protection hidden="1"/>
    </xf>
    <xf numFmtId="0" fontId="8" fillId="3" borderId="11"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8" fillId="3" borderId="13"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0" fillId="5" borderId="0" xfId="0" applyFill="1" applyAlignment="1" applyProtection="1">
      <alignment wrapText="1"/>
      <protection locked="0"/>
    </xf>
    <xf numFmtId="0" fontId="0" fillId="4" borderId="0" xfId="0" applyFill="1"/>
    <xf numFmtId="164" fontId="0" fillId="4" borderId="0" xfId="0" applyNumberFormat="1" applyFill="1"/>
    <xf numFmtId="0" fontId="0" fillId="0" borderId="17" xfId="0" applyBorder="1" applyAlignment="1">
      <alignment horizontal="right"/>
    </xf>
    <xf numFmtId="0" fontId="0" fillId="5" borderId="7" xfId="0" applyFill="1" applyBorder="1" applyAlignment="1" applyProtection="1">
      <alignment wrapText="1"/>
      <protection locked="0"/>
    </xf>
    <xf numFmtId="0" fontId="0" fillId="0" borderId="7" xfId="0" applyBorder="1"/>
    <xf numFmtId="0" fontId="0" fillId="5" borderId="18" xfId="0" applyFill="1" applyBorder="1" applyAlignment="1" applyProtection="1">
      <alignment horizontal="left"/>
      <protection locked="0"/>
    </xf>
    <xf numFmtId="0" fontId="0" fillId="0" borderId="19" xfId="0" applyBorder="1" applyAlignment="1">
      <alignment horizontal="right"/>
    </xf>
    <xf numFmtId="0" fontId="0" fillId="5" borderId="20" xfId="0" applyFill="1" applyBorder="1" applyAlignment="1" applyProtection="1">
      <alignment horizontal="left" wrapText="1"/>
      <protection locked="0"/>
    </xf>
    <xf numFmtId="0" fontId="2" fillId="0" borderId="19" xfId="0" applyFont="1" applyBorder="1" applyAlignment="1">
      <alignment horizontal="right" wrapText="1"/>
    </xf>
    <xf numFmtId="0" fontId="2" fillId="4" borderId="20" xfId="0" applyFont="1" applyFill="1" applyBorder="1" applyAlignment="1">
      <alignment horizontal="center"/>
    </xf>
    <xf numFmtId="164" fontId="0" fillId="4" borderId="20" xfId="0" applyNumberFormat="1" applyFill="1" applyBorder="1"/>
    <xf numFmtId="0" fontId="0" fillId="0" borderId="21" xfId="0" applyBorder="1" applyAlignment="1">
      <alignment horizontal="right"/>
    </xf>
    <xf numFmtId="0" fontId="0" fillId="4" borderId="9" xfId="0" applyFill="1" applyBorder="1"/>
    <xf numFmtId="0" fontId="0" fillId="4" borderId="22" xfId="0" applyFill="1" applyBorder="1"/>
    <xf numFmtId="0" fontId="8" fillId="3" borderId="21" xfId="0" applyFont="1" applyFill="1" applyBorder="1" applyAlignment="1" applyProtection="1">
      <alignment horizontal="centerContinuous"/>
      <protection hidden="1"/>
    </xf>
    <xf numFmtId="0" fontId="8" fillId="3" borderId="9" xfId="0" applyFont="1" applyFill="1" applyBorder="1" applyAlignment="1" applyProtection="1">
      <alignment horizontal="centerContinuous"/>
      <protection hidden="1"/>
    </xf>
    <xf numFmtId="0" fontId="8" fillId="3" borderId="22" xfId="0" applyFont="1" applyFill="1" applyBorder="1" applyAlignment="1" applyProtection="1">
      <alignment horizontal="centerContinuous"/>
      <protection hidden="1"/>
    </xf>
    <xf numFmtId="0" fontId="0" fillId="5" borderId="9" xfId="0" applyFill="1" applyBorder="1" applyAlignment="1" applyProtection="1">
      <alignment wrapText="1"/>
      <protection locked="0"/>
    </xf>
    <xf numFmtId="0" fontId="0" fillId="0" borderId="9" xfId="0" applyBorder="1"/>
    <xf numFmtId="0" fontId="0" fillId="5" borderId="22" xfId="0" applyFill="1" applyBorder="1" applyAlignment="1" applyProtection="1">
      <alignment horizontal="left"/>
      <protection locked="0"/>
    </xf>
    <xf numFmtId="0" fontId="2" fillId="0" borderId="5" xfId="0" applyFont="1" applyBorder="1" applyAlignment="1" applyProtection="1">
      <alignment horizontal="centerContinuous"/>
      <protection hidden="1"/>
    </xf>
    <xf numFmtId="0" fontId="2" fillId="0" borderId="0" xfId="0" applyFont="1"/>
    <xf numFmtId="14" fontId="2" fillId="0" borderId="0" xfId="0" applyNumberFormat="1" applyFont="1"/>
    <xf numFmtId="0" fontId="0" fillId="0" borderId="15" xfId="0" applyBorder="1" applyAlignment="1" applyProtection="1">
      <alignment horizontal="centerContinuous" wrapText="1"/>
      <protection hidden="1"/>
    </xf>
    <xf numFmtId="0" fontId="0" fillId="0" borderId="16" xfId="0" applyBorder="1" applyAlignment="1" applyProtection="1">
      <alignment horizontal="centerContinuous" wrapText="1"/>
      <protection hidden="1"/>
    </xf>
    <xf numFmtId="0" fontId="0" fillId="0" borderId="4" xfId="0"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9"/>
  <sheetViews>
    <sheetView tabSelected="1" view="pageLayout" zoomScaleNormal="100" workbookViewId="0">
      <selection activeCell="D17" sqref="D17"/>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s>
  <sheetData>
    <row r="1" spans="1:5" s="69" customFormat="1" ht="15.75" thickBot="1" x14ac:dyDescent="0.3">
      <c r="A1" s="69" t="s">
        <v>83</v>
      </c>
      <c r="E1" s="70">
        <v>45929</v>
      </c>
    </row>
    <row r="2" spans="1:5" ht="27.4" customHeight="1" thickTop="1" x14ac:dyDescent="0.3">
      <c r="A2" s="32" t="s">
        <v>0</v>
      </c>
      <c r="B2" s="33"/>
      <c r="C2" s="33"/>
      <c r="D2" s="33"/>
      <c r="E2" s="34"/>
    </row>
    <row r="3" spans="1:5" s="29" customFormat="1" ht="42" x14ac:dyDescent="0.35">
      <c r="A3" s="21" t="s">
        <v>73</v>
      </c>
      <c r="B3" s="1" t="s">
        <v>3</v>
      </c>
      <c r="C3" s="2">
        <v>70</v>
      </c>
      <c r="D3" s="3" t="s">
        <v>4</v>
      </c>
      <c r="E3" s="19" t="s">
        <v>85</v>
      </c>
    </row>
    <row r="4" spans="1:5" s="29" customFormat="1" x14ac:dyDescent="0.25">
      <c r="A4" s="4" t="s">
        <v>5</v>
      </c>
      <c r="B4" s="20">
        <v>4400023793</v>
      </c>
      <c r="C4" s="1" t="s">
        <v>6</v>
      </c>
      <c r="D4" s="68" t="s">
        <v>7</v>
      </c>
      <c r="E4" s="31"/>
    </row>
    <row r="5" spans="1:5" ht="21" x14ac:dyDescent="0.35">
      <c r="A5" s="35" t="s">
        <v>8</v>
      </c>
      <c r="B5" s="36"/>
      <c r="C5" s="36"/>
      <c r="D5" s="36"/>
      <c r="E5" s="37"/>
    </row>
    <row r="6" spans="1:5" x14ac:dyDescent="0.25">
      <c r="A6" s="6" t="s">
        <v>9</v>
      </c>
      <c r="B6" s="7" t="s">
        <v>10</v>
      </c>
      <c r="C6" s="7" t="s">
        <v>11</v>
      </c>
      <c r="D6" s="7" t="s">
        <v>12</v>
      </c>
      <c r="E6" s="8" t="s">
        <v>13</v>
      </c>
    </row>
    <row r="7" spans="1:5" x14ac:dyDescent="0.25">
      <c r="A7" s="9" t="s">
        <v>71</v>
      </c>
      <c r="B7" s="10" t="s">
        <v>79</v>
      </c>
      <c r="C7" s="11">
        <v>36275</v>
      </c>
      <c r="D7" s="12"/>
      <c r="E7" s="13">
        <f>C7*D7</f>
        <v>0</v>
      </c>
    </row>
    <row r="8" spans="1:5" ht="18.75" x14ac:dyDescent="0.3">
      <c r="A8" s="38" t="s">
        <v>14</v>
      </c>
      <c r="B8" s="39"/>
      <c r="C8" s="39"/>
      <c r="D8" s="39"/>
      <c r="E8" s="40"/>
    </row>
    <row r="9" spans="1:5" x14ac:dyDescent="0.25">
      <c r="A9" s="14" t="s">
        <v>15</v>
      </c>
      <c r="B9" s="7" t="s">
        <v>10</v>
      </c>
      <c r="C9" s="7" t="s">
        <v>11</v>
      </c>
      <c r="D9" s="7" t="s">
        <v>12</v>
      </c>
      <c r="E9" s="8" t="s">
        <v>13</v>
      </c>
    </row>
    <row r="10" spans="1:5" x14ac:dyDescent="0.25">
      <c r="A10" s="9" t="s">
        <v>70</v>
      </c>
      <c r="B10" s="10" t="s">
        <v>78</v>
      </c>
      <c r="C10" s="22">
        <v>42360</v>
      </c>
      <c r="D10" s="12"/>
      <c r="E10" s="13">
        <f>$C10*D10</f>
        <v>0</v>
      </c>
    </row>
    <row r="11" spans="1:5" x14ac:dyDescent="0.25">
      <c r="A11" s="9" t="s">
        <v>67</v>
      </c>
      <c r="B11" s="10" t="s">
        <v>77</v>
      </c>
      <c r="C11" s="26">
        <v>36561</v>
      </c>
      <c r="D11" s="12"/>
      <c r="E11" s="13">
        <f t="shared" ref="E11:E16" si="0">$C11*D11</f>
        <v>0</v>
      </c>
    </row>
    <row r="12" spans="1:5" x14ac:dyDescent="0.25">
      <c r="A12" s="9" t="s">
        <v>68</v>
      </c>
      <c r="B12" s="10" t="s">
        <v>76</v>
      </c>
      <c r="C12" s="26">
        <v>41350</v>
      </c>
      <c r="D12" s="12"/>
      <c r="E12" s="13">
        <f t="shared" si="0"/>
        <v>0</v>
      </c>
    </row>
    <row r="13" spans="1:5" x14ac:dyDescent="0.25">
      <c r="A13" s="9" t="s">
        <v>80</v>
      </c>
      <c r="B13" s="10" t="s">
        <v>75</v>
      </c>
      <c r="C13" s="26">
        <v>37785</v>
      </c>
      <c r="D13" s="12"/>
      <c r="E13" s="13">
        <f t="shared" si="0"/>
        <v>0</v>
      </c>
    </row>
    <row r="14" spans="1:5" x14ac:dyDescent="0.25">
      <c r="A14" s="9" t="s">
        <v>81</v>
      </c>
      <c r="B14" s="10" t="s">
        <v>82</v>
      </c>
      <c r="C14" s="26">
        <v>43870</v>
      </c>
      <c r="D14" s="12"/>
      <c r="E14" s="13">
        <f t="shared" si="0"/>
        <v>0</v>
      </c>
    </row>
    <row r="15" spans="1:5" x14ac:dyDescent="0.25">
      <c r="A15" s="9" t="s">
        <v>69</v>
      </c>
      <c r="B15" s="10" t="s">
        <v>79</v>
      </c>
      <c r="C15" s="26">
        <v>37807</v>
      </c>
      <c r="D15" s="12"/>
      <c r="E15" s="13">
        <f t="shared" si="0"/>
        <v>0</v>
      </c>
    </row>
    <row r="16" spans="1:5" x14ac:dyDescent="0.25">
      <c r="A16" s="9" t="s">
        <v>72</v>
      </c>
      <c r="B16" s="10" t="s">
        <v>78</v>
      </c>
      <c r="C16" s="26">
        <v>42596</v>
      </c>
      <c r="D16" s="12">
        <v>0</v>
      </c>
      <c r="E16" s="13">
        <f t="shared" si="0"/>
        <v>0</v>
      </c>
    </row>
    <row r="17" spans="1:5" ht="18.75" x14ac:dyDescent="0.3">
      <c r="A17" s="38" t="s">
        <v>16</v>
      </c>
      <c r="B17" s="39"/>
      <c r="C17" s="39"/>
      <c r="D17" s="39"/>
      <c r="E17" s="40"/>
    </row>
    <row r="18" spans="1:5" ht="14.45" customHeight="1" x14ac:dyDescent="0.25">
      <c r="A18" s="24" t="s">
        <v>17</v>
      </c>
      <c r="B18" s="15"/>
      <c r="C18" s="71" t="s">
        <v>18</v>
      </c>
      <c r="D18" s="72"/>
      <c r="E18" s="15" t="s">
        <v>86</v>
      </c>
    </row>
    <row r="19" spans="1:5" ht="14.45" customHeight="1" x14ac:dyDescent="0.25">
      <c r="A19" s="24" t="s">
        <v>19</v>
      </c>
      <c r="B19" s="16"/>
      <c r="C19" s="71" t="s">
        <v>20</v>
      </c>
      <c r="D19" s="72"/>
      <c r="E19" s="16"/>
    </row>
    <row r="20" spans="1:5" x14ac:dyDescent="0.25">
      <c r="A20" s="25" t="s">
        <v>22</v>
      </c>
      <c r="B20" s="16"/>
      <c r="C20" s="71" t="s">
        <v>21</v>
      </c>
      <c r="D20" s="72"/>
      <c r="E20" s="16"/>
    </row>
    <row r="21" spans="1:5" ht="18.75" x14ac:dyDescent="0.3">
      <c r="A21" s="41" t="s">
        <v>63</v>
      </c>
      <c r="B21" s="42"/>
      <c r="C21" s="42"/>
      <c r="D21" s="42"/>
      <c r="E21" s="43"/>
    </row>
    <row r="22" spans="1:5" x14ac:dyDescent="0.25">
      <c r="A22" s="6" t="s">
        <v>64</v>
      </c>
      <c r="B22" s="7" t="s">
        <v>25</v>
      </c>
      <c r="C22" s="7" t="s">
        <v>26</v>
      </c>
      <c r="D22" s="7" t="s">
        <v>27</v>
      </c>
      <c r="E22" s="8" t="s">
        <v>13</v>
      </c>
    </row>
    <row r="23" spans="1:5" x14ac:dyDescent="0.25">
      <c r="A23" s="9" t="s">
        <v>65</v>
      </c>
      <c r="B23" s="5" t="s">
        <v>66</v>
      </c>
      <c r="C23" s="17">
        <v>600</v>
      </c>
      <c r="D23" s="12"/>
      <c r="E23" s="13">
        <f>IF(D23="yes",$C23*SUM($D$7:$D$18),0)</f>
        <v>0</v>
      </c>
    </row>
    <row r="24" spans="1:5" ht="18.75" x14ac:dyDescent="0.3">
      <c r="A24" s="41" t="s">
        <v>23</v>
      </c>
      <c r="B24" s="42"/>
      <c r="C24" s="42"/>
      <c r="D24" s="42"/>
      <c r="E24" s="43"/>
    </row>
    <row r="25" spans="1:5" x14ac:dyDescent="0.25">
      <c r="A25" s="6" t="s">
        <v>24</v>
      </c>
      <c r="B25" s="7" t="s">
        <v>25</v>
      </c>
      <c r="C25" s="7" t="s">
        <v>26</v>
      </c>
      <c r="D25" s="7" t="s">
        <v>27</v>
      </c>
      <c r="E25" s="8" t="s">
        <v>13</v>
      </c>
    </row>
    <row r="26" spans="1:5" x14ac:dyDescent="0.25">
      <c r="A26" s="9" t="s">
        <v>28</v>
      </c>
      <c r="B26" s="5" t="s">
        <v>29</v>
      </c>
      <c r="C26" s="17">
        <v>0</v>
      </c>
      <c r="D26" s="12"/>
      <c r="E26" s="13">
        <f t="shared" ref="E26:E34" si="1">IF(D26="yes",$C26*SUM($D$7:$D$16),0)</f>
        <v>0</v>
      </c>
    </row>
    <row r="27" spans="1:5" x14ac:dyDescent="0.25">
      <c r="A27" s="9" t="s">
        <v>30</v>
      </c>
      <c r="B27" s="5">
        <v>924</v>
      </c>
      <c r="C27" s="17">
        <v>91</v>
      </c>
      <c r="D27" s="12"/>
      <c r="E27" s="13">
        <f t="shared" si="1"/>
        <v>0</v>
      </c>
    </row>
    <row r="28" spans="1:5" x14ac:dyDescent="0.25">
      <c r="A28" s="9" t="s">
        <v>31</v>
      </c>
      <c r="B28" s="5" t="s">
        <v>32</v>
      </c>
      <c r="C28" s="17">
        <v>228</v>
      </c>
      <c r="D28" s="12"/>
      <c r="E28" s="13">
        <f t="shared" si="1"/>
        <v>0</v>
      </c>
    </row>
    <row r="29" spans="1:5" x14ac:dyDescent="0.25">
      <c r="A29" s="9" t="s">
        <v>33</v>
      </c>
      <c r="B29" s="5">
        <v>942</v>
      </c>
      <c r="C29" s="23">
        <v>41</v>
      </c>
      <c r="D29" s="12"/>
      <c r="E29" s="13">
        <f t="shared" si="1"/>
        <v>0</v>
      </c>
    </row>
    <row r="30" spans="1:5" x14ac:dyDescent="0.25">
      <c r="A30" s="9" t="s">
        <v>34</v>
      </c>
      <c r="B30" s="5" t="s">
        <v>35</v>
      </c>
      <c r="C30" s="23">
        <v>0</v>
      </c>
      <c r="D30" s="12"/>
      <c r="E30" s="13">
        <f t="shared" si="1"/>
        <v>0</v>
      </c>
    </row>
    <row r="31" spans="1:5" x14ac:dyDescent="0.25">
      <c r="A31" s="9" t="s">
        <v>36</v>
      </c>
      <c r="B31" s="5" t="s">
        <v>37</v>
      </c>
      <c r="C31" s="23">
        <v>625</v>
      </c>
      <c r="D31" s="12"/>
      <c r="E31" s="13">
        <f t="shared" si="1"/>
        <v>0</v>
      </c>
    </row>
    <row r="32" spans="1:5" x14ac:dyDescent="0.25">
      <c r="A32" s="9" t="s">
        <v>38</v>
      </c>
      <c r="B32" s="5" t="s">
        <v>39</v>
      </c>
      <c r="C32" s="23">
        <v>0</v>
      </c>
      <c r="D32" s="12"/>
      <c r="E32" s="13">
        <f t="shared" si="1"/>
        <v>0</v>
      </c>
    </row>
    <row r="33" spans="1:5" ht="39.75" x14ac:dyDescent="0.25">
      <c r="A33" s="9" t="s">
        <v>84</v>
      </c>
      <c r="B33" s="5" t="s">
        <v>74</v>
      </c>
      <c r="C33" s="23">
        <v>251</v>
      </c>
      <c r="D33" s="12"/>
      <c r="E33" s="13">
        <f t="shared" si="1"/>
        <v>0</v>
      </c>
    </row>
    <row r="34" spans="1:5" x14ac:dyDescent="0.25">
      <c r="A34" s="9" t="s">
        <v>40</v>
      </c>
      <c r="B34" s="5" t="s">
        <v>41</v>
      </c>
      <c r="C34" s="23">
        <v>0</v>
      </c>
      <c r="D34" s="12"/>
      <c r="E34" s="13">
        <f t="shared" si="1"/>
        <v>0</v>
      </c>
    </row>
    <row r="35" spans="1:5" x14ac:dyDescent="0.25">
      <c r="A35" s="73" t="s">
        <v>42</v>
      </c>
      <c r="B35" s="30"/>
      <c r="C35" s="30"/>
      <c r="D35" s="10" t="s">
        <v>43</v>
      </c>
      <c r="E35" s="18">
        <f>IF(SUM(D7:D16)=0,0,SUM(E7:E16,E23:E34)/SUM(D7:D16))</f>
        <v>0</v>
      </c>
    </row>
    <row r="36" spans="1:5" ht="18.75" x14ac:dyDescent="0.3">
      <c r="A36" s="44" t="s">
        <v>44</v>
      </c>
      <c r="B36" s="45"/>
      <c r="C36" s="45"/>
      <c r="D36" s="45"/>
      <c r="E36" s="46"/>
    </row>
    <row r="37" spans="1:5" x14ac:dyDescent="0.25">
      <c r="A37" s="73" t="s">
        <v>45</v>
      </c>
      <c r="B37" s="30"/>
      <c r="C37" s="30"/>
      <c r="D37" s="30"/>
      <c r="E37" s="13">
        <f>ROUND(0.0035*E35,2)</f>
        <v>0</v>
      </c>
    </row>
    <row r="38" spans="1:5" x14ac:dyDescent="0.25">
      <c r="A38" s="73" t="s">
        <v>46</v>
      </c>
      <c r="B38" s="30"/>
      <c r="C38" s="30"/>
      <c r="D38" s="30"/>
      <c r="E38" s="13">
        <f>5*2.25</f>
        <v>11.25</v>
      </c>
    </row>
    <row r="39" spans="1:5" x14ac:dyDescent="0.25">
      <c r="A39" s="73" t="s">
        <v>47</v>
      </c>
      <c r="B39" s="30"/>
      <c r="C39" s="30"/>
      <c r="D39" s="30"/>
      <c r="E39" s="13">
        <v>20</v>
      </c>
    </row>
    <row r="40" spans="1:5" x14ac:dyDescent="0.25">
      <c r="A40" s="73" t="s">
        <v>48</v>
      </c>
      <c r="B40" s="30"/>
      <c r="C40" s="30"/>
      <c r="D40" s="10" t="s">
        <v>43</v>
      </c>
      <c r="E40" s="13">
        <f>IF(SUM(E35:E39)&lt;100,0,SUM(E35:E39))</f>
        <v>0</v>
      </c>
    </row>
    <row r="41" spans="1:5" x14ac:dyDescent="0.25">
      <c r="A41" s="73" t="s">
        <v>49</v>
      </c>
      <c r="B41" s="30"/>
      <c r="C41" s="30"/>
      <c r="D41" s="10" t="s">
        <v>50</v>
      </c>
      <c r="E41" s="13">
        <f>E40*SUM(D7:D16)</f>
        <v>0</v>
      </c>
    </row>
    <row r="42" spans="1:5" ht="18.75" x14ac:dyDescent="0.3">
      <c r="A42" s="45" t="s">
        <v>51</v>
      </c>
      <c r="B42" s="45"/>
      <c r="C42" s="45"/>
      <c r="D42" s="45"/>
      <c r="E42" s="45"/>
    </row>
    <row r="43" spans="1:5" x14ac:dyDescent="0.25">
      <c r="A43" s="50" t="s">
        <v>52</v>
      </c>
      <c r="B43" s="51"/>
      <c r="C43" s="51"/>
      <c r="D43" s="52" t="s">
        <v>53</v>
      </c>
      <c r="E43" s="53"/>
    </row>
    <row r="44" spans="1:5" x14ac:dyDescent="0.25">
      <c r="A44" s="54" t="s">
        <v>54</v>
      </c>
      <c r="B44" s="47"/>
      <c r="C44" s="47"/>
      <c r="D44" t="s">
        <v>55</v>
      </c>
      <c r="E44" s="55"/>
    </row>
    <row r="45" spans="1:5" x14ac:dyDescent="0.25">
      <c r="A45" s="59" t="s">
        <v>56</v>
      </c>
      <c r="B45" s="65"/>
      <c r="C45" s="65"/>
      <c r="D45" s="66" t="s">
        <v>57</v>
      </c>
      <c r="E45" s="67"/>
    </row>
    <row r="46" spans="1:5" ht="18.75" x14ac:dyDescent="0.3">
      <c r="A46" s="62" t="s">
        <v>58</v>
      </c>
      <c r="B46" s="63"/>
      <c r="C46" s="63"/>
      <c r="D46" s="63"/>
      <c r="E46" s="64"/>
    </row>
    <row r="47" spans="1:5" ht="14.65" customHeight="1" x14ac:dyDescent="0.25">
      <c r="A47" s="56" t="s">
        <v>7</v>
      </c>
      <c r="B47" s="48" t="s">
        <v>59</v>
      </c>
      <c r="C47" s="48"/>
      <c r="D47" t="s">
        <v>60</v>
      </c>
      <c r="E47" s="57">
        <v>310062165</v>
      </c>
    </row>
    <row r="48" spans="1:5" ht="14.65" customHeight="1" x14ac:dyDescent="0.25">
      <c r="A48" s="54" t="s">
        <v>54</v>
      </c>
      <c r="B48" s="49" t="s">
        <v>61</v>
      </c>
      <c r="C48" s="49"/>
      <c r="D48" s="49"/>
      <c r="E48" s="58"/>
    </row>
    <row r="49" spans="1:5" ht="15" customHeight="1" x14ac:dyDescent="0.25">
      <c r="A49" s="59" t="s">
        <v>56</v>
      </c>
      <c r="B49" s="60" t="s">
        <v>62</v>
      </c>
      <c r="C49" s="60"/>
      <c r="D49" s="60"/>
      <c r="E49" s="61"/>
    </row>
  </sheetData>
  <sheetProtection algorithmName="SHA-512" hashValue="VZfb/tragFVX1O+HPjNdbLH4m5cf1Z9p5VP3d3i2sE7czRKHT+eEX7N+zexvbVfXTlX5GuMsf9oeEn+Mu5EcSA==" saltValue="oFoAxD8/BYeeC56n7nJhug==" spinCount="100000" sheet="1" objects="1" scenarios="1"/>
  <dataValidations count="5">
    <dataValidation type="list" allowBlank="1" showInputMessage="1" showErrorMessage="1" error="Only Yes or No may be entered." sqref="D23" xr:uid="{00000000-0002-0000-0000-000000000000}">
      <formula1>"Yes, No"</formula1>
    </dataValidation>
    <dataValidation type="custom" allowBlank="1" showInputMessage="1" showErrorMessage="1" error="Only one vehicle configuration may be used on each spreadsheet." sqref="D7 D15:D16" xr:uid="{00000000-0002-0000-0000-000002000000}">
      <formula1>IF(SUM(D10:D12)=0,TRUE,FALSE)</formula1>
    </dataValidation>
    <dataValidation type="custom" allowBlank="1" showInputMessage="1" showErrorMessage="1" error="Only one vehicle configuration may be used on each spreadsheet." sqref="D10:D13" xr:uid="{00000000-0002-0000-0000-000003000000}">
      <formula1>IF(SUM(D15:D17)=0,TRUE,FALSE)</formula1>
    </dataValidation>
    <dataValidation type="custom" allowBlank="1" showInputMessage="1" showErrorMessage="1" error="Only one vehicle configuration may be used on each spreadsheet." sqref="D14" xr:uid="{00000000-0002-0000-0000-000004000000}">
      <formula1>IF(SUM(D18:D20)=0,TRUE,FALSE)</formula1>
    </dataValidation>
    <dataValidation type="list" allowBlank="1" showInputMessage="1" showErrorMessage="1" sqref="D26:D34" xr:uid="{00000000-0002-0000-0000-000001000000}">
      <formula1>"Yes, "</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8" sqref="A8"/>
    </sheetView>
  </sheetViews>
  <sheetFormatPr defaultRowHeight="15" x14ac:dyDescent="0.25"/>
  <cols>
    <col min="1" max="1" width="100.28515625" bestFit="1" customWidth="1"/>
  </cols>
  <sheetData>
    <row r="1" spans="1:1" ht="21" x14ac:dyDescent="0.35">
      <c r="A1" s="27" t="s">
        <v>1</v>
      </c>
    </row>
    <row r="2" spans="1:1" ht="195" x14ac:dyDescent="0.25">
      <c r="A2" s="28"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70-F150 Reg</vt:lpstr>
      <vt:lpstr>Instructions</vt:lpstr>
    </vt:vector>
  </TitlesOfParts>
  <Manager/>
  <Company>OTS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Louisiana</dc:creator>
  <cp:keywords/>
  <dc:description/>
  <cp:lastModifiedBy>Raymond McKnight (DOA)</cp:lastModifiedBy>
  <cp:revision/>
  <dcterms:created xsi:type="dcterms:W3CDTF">2019-01-03T17:19:37Z</dcterms:created>
  <dcterms:modified xsi:type="dcterms:W3CDTF">2026-04-28T13:49:06Z</dcterms:modified>
  <cp:category/>
  <cp:contentStatus/>
</cp:coreProperties>
</file>