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234E8721-CB8B-4EAA-BBA2-A7FFBA90A417}" xr6:coauthVersionLast="47" xr6:coauthVersionMax="47" xr10:uidLastSave="{00000000-0000-0000-0000-000000000000}"/>
  <bookViews>
    <workbookView xWindow="-28920" yWindow="-120" windowWidth="29040" windowHeight="15720" xr2:uid="{00000000-000D-0000-FFFF-FFFF00000000}"/>
  </bookViews>
  <sheets>
    <sheet name="Line 10-Expedition SSV" sheetId="1" r:id="rId1"/>
    <sheet name="Instructions"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E17" i="1"/>
  <c r="E14" i="1"/>
  <c r="E16" i="1" l="1"/>
  <c r="E15" i="1"/>
  <c r="E13" i="1" l="1"/>
  <c r="E19" i="1" s="1"/>
  <c r="E22" i="1"/>
  <c r="D25" i="1" l="1"/>
  <c r="E7" i="1" l="1"/>
  <c r="E21" i="1" l="1"/>
  <c r="E24" i="1" l="1"/>
  <c r="E25" i="1" s="1"/>
</calcChain>
</file>

<file path=xl/sharedStrings.xml><?xml version="1.0" encoding="utf-8"?>
<sst xmlns="http://schemas.openxmlformats.org/spreadsheetml/2006/main" count="72" uniqueCount="62">
  <si>
    <t>This spreadsheet is not a purchase order</t>
  </si>
  <si>
    <t>Ford Expedition SSV</t>
  </si>
  <si>
    <t>Contract Line</t>
  </si>
  <si>
    <t>Delivery ARO</t>
  </si>
  <si>
    <t>State Contract Number</t>
  </si>
  <si>
    <t>Vendor</t>
  </si>
  <si>
    <t>Courtesy Ford</t>
  </si>
  <si>
    <t>Base Vehicle</t>
  </si>
  <si>
    <t>Vehicle Description</t>
  </si>
  <si>
    <t>Order Code</t>
  </si>
  <si>
    <t>Unit Price</t>
  </si>
  <si>
    <t>Quantity</t>
  </si>
  <si>
    <t>Extended Price</t>
  </si>
  <si>
    <t>4WD with 3.5L EcoBoost V6 Engine</t>
  </si>
  <si>
    <t>Available Exterior Colors</t>
  </si>
  <si>
    <t>Optional Equipment</t>
  </si>
  <si>
    <t>Option Description</t>
  </si>
  <si>
    <t>Option Code</t>
  </si>
  <si>
    <t>Option Unit Price</t>
  </si>
  <si>
    <t>Add Option</t>
  </si>
  <si>
    <t>AM</t>
  </si>
  <si>
    <t>Heavy Duty Trailer Tow Package</t>
  </si>
  <si>
    <t>Daytime Running Lamps</t>
  </si>
  <si>
    <t>41K</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</si>
  <si>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</si>
  <si>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</si>
  <si>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</si>
  <si>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</si>
  <si>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</si>
  <si>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</si>
  <si>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</si>
  <si>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</si>
  <si>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Agency  Information</t>
  </si>
  <si>
    <t>LPAA Approval No</t>
  </si>
  <si>
    <t>Phone:</t>
  </si>
  <si>
    <t>Email:</t>
  </si>
  <si>
    <t>Shopping Cart</t>
  </si>
  <si>
    <t>Vendor Information</t>
  </si>
  <si>
    <t>Mike Solomon</t>
  </si>
  <si>
    <t xml:space="preserve">Vendor No. </t>
  </si>
  <si>
    <t>337-332-2145</t>
  </si>
  <si>
    <t>msolomon@courtesyautomotive.com</t>
  </si>
  <si>
    <t>NC</t>
  </si>
  <si>
    <t>21B</t>
  </si>
  <si>
    <t>Agency Name</t>
  </si>
  <si>
    <t>Contact Name:</t>
  </si>
  <si>
    <t>(YZ) Oxford White</t>
  </si>
  <si>
    <t>(UM) Agate Black</t>
  </si>
  <si>
    <t>Running Boards</t>
  </si>
  <si>
    <t>18B</t>
  </si>
  <si>
    <t>(A3) Space Silver</t>
  </si>
  <si>
    <t>STD</t>
  </si>
  <si>
    <t>PO #______________________________</t>
  </si>
  <si>
    <t>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</si>
  <si>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</si>
  <si>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r>
      <t xml:space="preserve">Additional Keys </t>
    </r>
    <r>
      <rPr>
        <sz val="10"/>
        <color theme="1"/>
        <rFont val="Calibri"/>
        <family val="2"/>
        <scheme val="minor"/>
      </rPr>
      <t>(4 Total)</t>
    </r>
  </si>
  <si>
    <r>
      <t xml:space="preserve">4X4 Skid Plates </t>
    </r>
    <r>
      <rPr>
        <sz val="10"/>
        <color theme="1"/>
        <rFont val="Calibri"/>
        <family val="2"/>
        <scheme val="minor"/>
      </rPr>
      <t>(Only with 4WD, included in 102A)</t>
    </r>
  </si>
  <si>
    <r>
      <t xml:space="preserve">Cloth 2nd Row Seat </t>
    </r>
    <r>
      <rPr>
        <sz val="10"/>
        <color theme="1"/>
        <rFont val="Calibri"/>
        <family val="2"/>
        <scheme val="minor"/>
      </rPr>
      <t>(cloth) XL only,
Seats 40/20/40 Bench</t>
    </r>
  </si>
  <si>
    <t>U1G</t>
  </si>
  <si>
    <t>90-120 Days</t>
  </si>
  <si>
    <t xml:space="preserve"> </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</si>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</sst>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
      <sz val="10"/>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59">
    <xf numFmtId="0" fontId="0" fillId="0" borderId="0" xfId="0"/>
    <xf numFmtId="0" fontId="2" fillId="0" borderId="1" xfId="0" applyFont="1" applyBorder="1" applyAlignment="1" applyProtection="1">
      <alignment horizontal="center"/>
      <protection hidden="1"/>
    </xf>
    <xf numFmtId="0" fontId="5" fillId="0" borderId="1" xfId="0" applyFont="1" applyBorder="1" applyAlignment="1" applyProtection="1">
      <alignment horizontal="center"/>
      <protection hidden="1"/>
    </xf>
    <xf numFmtId="0" fontId="6" fillId="0" borderId="1" xfId="0" applyFont="1" applyBorder="1" applyAlignment="1" applyProtection="1">
      <alignment horizontal="center"/>
      <protection hidden="1"/>
    </xf>
    <xf numFmtId="0" fontId="0" fillId="0" borderId="1" xfId="0" applyBorder="1" applyAlignment="1" applyProtection="1">
      <alignment horizontal="center"/>
      <protection hidden="1"/>
    </xf>
    <xf numFmtId="0" fontId="2" fillId="0" borderId="1" xfId="0" applyFont="1" applyBorder="1" applyProtection="1">
      <protection hidden="1"/>
    </xf>
    <xf numFmtId="0" fontId="0" fillId="0" borderId="1" xfId="0" applyBorder="1" applyProtection="1">
      <protection hidden="1"/>
    </xf>
    <xf numFmtId="44" fontId="0" fillId="0" borderId="1" xfId="1" applyFont="1" applyBorder="1" applyProtection="1">
      <protection hidden="1"/>
    </xf>
    <xf numFmtId="0" fontId="0" fillId="5" borderId="1" xfId="0" applyFill="1" applyBorder="1" applyProtection="1">
      <protection locked="0"/>
    </xf>
    <xf numFmtId="0" fontId="0" fillId="5" borderId="1" xfId="0" applyFill="1" applyBorder="1" applyAlignment="1" applyProtection="1">
      <alignment horizontal="center" wrapText="1"/>
      <protection locked="0"/>
    </xf>
    <xf numFmtId="0" fontId="4" fillId="0" borderId="1" xfId="0" applyFont="1" applyBorder="1" applyProtection="1">
      <protection hidden="1"/>
    </xf>
    <xf numFmtId="0" fontId="2" fillId="4" borderId="1" xfId="0" applyFont="1" applyFill="1" applyBorder="1" applyAlignment="1" applyProtection="1">
      <alignment horizontal="center"/>
      <protection hidden="1"/>
    </xf>
    <xf numFmtId="44" fontId="0" fillId="0" borderId="1" xfId="1" applyFont="1" applyBorder="1" applyAlignment="1" applyProtection="1">
      <alignment horizontal="left"/>
      <protection hidden="1"/>
    </xf>
    <xf numFmtId="0" fontId="2" fillId="0" borderId="0" xfId="0" applyFont="1"/>
    <xf numFmtId="14" fontId="2" fillId="0" borderId="0" xfId="0" applyNumberFormat="1" applyFont="1"/>
    <xf numFmtId="0" fontId="5" fillId="3" borderId="1" xfId="0" applyFont="1" applyFill="1" applyBorder="1" applyAlignment="1" applyProtection="1">
      <alignment horizontal="center"/>
      <protection hidden="1"/>
    </xf>
    <xf numFmtId="0" fontId="4" fillId="4" borderId="1" xfId="0" applyFont="1" applyFill="1" applyBorder="1" applyAlignment="1" applyProtection="1">
      <alignment wrapText="1"/>
      <protection hidden="1"/>
    </xf>
    <xf numFmtId="0" fontId="5" fillId="3" borderId="3" xfId="0" applyFont="1" applyFill="1" applyBorder="1" applyAlignment="1" applyProtection="1">
      <alignment horizontal="centerContinuous"/>
      <protection hidden="1"/>
    </xf>
    <xf numFmtId="0" fontId="7" fillId="3" borderId="4" xfId="0" applyFont="1" applyFill="1" applyBorder="1" applyAlignment="1" applyProtection="1">
      <alignment horizontal="centerContinuous" wrapText="1"/>
      <protection hidden="1"/>
    </xf>
    <xf numFmtId="0" fontId="7" fillId="3" borderId="4" xfId="0" applyFont="1" applyFill="1" applyBorder="1" applyAlignment="1" applyProtection="1">
      <alignment horizontal="centerContinuous"/>
      <protection hidden="1"/>
    </xf>
    <xf numFmtId="0" fontId="7" fillId="3" borderId="1" xfId="0" applyFont="1" applyFill="1" applyBorder="1" applyAlignment="1" applyProtection="1">
      <alignment horizontal="centerContinuous"/>
      <protection hidden="1"/>
    </xf>
    <xf numFmtId="0" fontId="0" fillId="5" borderId="0" xfId="0" applyFill="1" applyAlignment="1" applyProtection="1">
      <alignment wrapText="1"/>
      <protection locked="0"/>
    </xf>
    <xf numFmtId="0" fontId="0" fillId="4" borderId="0" xfId="0" applyFill="1"/>
    <xf numFmtId="164" fontId="0" fillId="4" borderId="0" xfId="0" applyNumberFormat="1" applyFill="1"/>
    <xf numFmtId="0" fontId="0" fillId="0" borderId="1" xfId="0" applyBorder="1" applyAlignment="1" applyProtection="1">
      <alignment horizontal="centerContinuous"/>
      <protection hidden="1"/>
    </xf>
    <xf numFmtId="0" fontId="0" fillId="0" borderId="5" xfId="0" applyBorder="1" applyAlignment="1" applyProtection="1">
      <alignment horizontal="centerContinuous" wrapText="1"/>
      <protection hidden="1"/>
    </xf>
    <xf numFmtId="0" fontId="0" fillId="0" borderId="6" xfId="0" applyBorder="1" applyAlignment="1" applyProtection="1">
      <alignment horizontal="centerContinuous" wrapText="1"/>
      <protection hidden="1"/>
    </xf>
    <xf numFmtId="0" fontId="0" fillId="0" borderId="0" xfId="0" applyAlignment="1">
      <alignment horizontal="center"/>
    </xf>
    <xf numFmtId="44" fontId="0" fillId="0" borderId="1" xfId="1" applyFont="1" applyBorder="1" applyAlignment="1" applyProtection="1">
      <alignment horizontal="right"/>
      <protection hidden="1"/>
    </xf>
    <xf numFmtId="0" fontId="3" fillId="2" borderId="7"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8" xfId="0" applyFill="1" applyBorder="1" applyAlignment="1" applyProtection="1">
      <alignment horizontal="centerContinuous"/>
      <protection hidden="1"/>
    </xf>
    <xf numFmtId="0" fontId="8" fillId="0" borderId="1" xfId="0" applyFont="1" applyBorder="1" applyAlignment="1" applyProtection="1">
      <alignment horizontal="center" wrapText="1"/>
      <protection hidden="1"/>
    </xf>
    <xf numFmtId="0" fontId="5" fillId="3" borderId="9" xfId="0" applyFont="1" applyFill="1" applyBorder="1" applyAlignment="1" applyProtection="1">
      <alignment horizontal="centerContinuous"/>
      <protection hidden="1"/>
    </xf>
    <xf numFmtId="0" fontId="5" fillId="3" borderId="10" xfId="0" applyFont="1" applyFill="1" applyBorder="1" applyAlignment="1" applyProtection="1">
      <alignment horizontal="centerContinuous"/>
      <protection hidden="1"/>
    </xf>
    <xf numFmtId="0" fontId="0" fillId="0" borderId="1" xfId="0" applyBorder="1" applyAlignment="1" applyProtection="1">
      <alignment wrapText="1"/>
      <protection hidden="1"/>
    </xf>
    <xf numFmtId="44" fontId="0" fillId="0" borderId="1" xfId="0" applyNumberFormat="1" applyBorder="1" applyProtection="1">
      <protection hidden="1"/>
    </xf>
    <xf numFmtId="0" fontId="7" fillId="3" borderId="5" xfId="0" applyFont="1" applyFill="1" applyBorder="1" applyAlignment="1" applyProtection="1">
      <alignment horizontal="centerContinuous" wrapText="1"/>
      <protection hidden="1"/>
    </xf>
    <xf numFmtId="0" fontId="7" fillId="3" borderId="6" xfId="0" applyFont="1" applyFill="1" applyBorder="1" applyAlignment="1" applyProtection="1">
      <alignment horizontal="centerContinuous" wrapText="1"/>
      <protection hidden="1"/>
    </xf>
    <xf numFmtId="0" fontId="0" fillId="0" borderId="1" xfId="0" applyBorder="1" applyAlignment="1" applyProtection="1">
      <alignment horizontal="center" wrapText="1"/>
      <protection hidden="1"/>
    </xf>
    <xf numFmtId="0" fontId="7" fillId="3" borderId="5" xfId="0" applyFont="1" applyFill="1" applyBorder="1" applyAlignment="1" applyProtection="1">
      <alignment horizontal="centerContinuous"/>
      <protection hidden="1"/>
    </xf>
    <xf numFmtId="0" fontId="7" fillId="3" borderId="6" xfId="0" applyFont="1" applyFill="1" applyBorder="1" applyAlignment="1" applyProtection="1">
      <alignment horizontal="centerContinuous"/>
      <protection hidden="1"/>
    </xf>
    <xf numFmtId="44" fontId="4" fillId="0" borderId="1" xfId="0" applyNumberFormat="1" applyFont="1" applyBorder="1" applyAlignment="1" applyProtection="1">
      <alignment horizontal="center"/>
      <protection hidden="1"/>
    </xf>
    <xf numFmtId="0" fontId="0" fillId="0" borderId="11" xfId="0" applyBorder="1" applyAlignment="1">
      <alignment horizontal="right"/>
    </xf>
    <xf numFmtId="0" fontId="0" fillId="5" borderId="12" xfId="0" applyFill="1" applyBorder="1" applyAlignment="1" applyProtection="1">
      <alignment horizontal="left"/>
      <protection locked="0"/>
    </xf>
    <xf numFmtId="0" fontId="0" fillId="5" borderId="12" xfId="0" applyFill="1" applyBorder="1" applyAlignment="1" applyProtection="1">
      <alignment horizontal="left" wrapText="1"/>
      <protection locked="0"/>
    </xf>
    <xf numFmtId="0" fontId="2" fillId="0" borderId="11" xfId="0" applyFont="1" applyBorder="1" applyAlignment="1">
      <alignment horizontal="right"/>
    </xf>
    <xf numFmtId="0" fontId="2" fillId="4" borderId="12" xfId="0" applyFont="1" applyFill="1" applyBorder="1" applyAlignment="1">
      <alignment horizontal="center"/>
    </xf>
    <xf numFmtId="164" fontId="0" fillId="4" borderId="12" xfId="0" applyNumberFormat="1" applyFill="1" applyBorder="1"/>
    <xf numFmtId="0" fontId="0" fillId="0" borderId="9" xfId="0" applyBorder="1" applyAlignment="1">
      <alignment horizontal="right"/>
    </xf>
    <xf numFmtId="0" fontId="0" fillId="4" borderId="3" xfId="0" applyFill="1" applyBorder="1"/>
    <xf numFmtId="0" fontId="0" fillId="4" borderId="10" xfId="0" applyFill="1" applyBorder="1"/>
    <xf numFmtId="0" fontId="7" fillId="3" borderId="9" xfId="0" applyFont="1" applyFill="1" applyBorder="1" applyAlignment="1" applyProtection="1">
      <alignment horizontal="centerContinuous"/>
      <protection hidden="1"/>
    </xf>
    <xf numFmtId="0" fontId="7" fillId="3" borderId="3" xfId="0" applyFont="1" applyFill="1" applyBorder="1" applyAlignment="1" applyProtection="1">
      <alignment horizontal="centerContinuous"/>
      <protection hidden="1"/>
    </xf>
    <xf numFmtId="0" fontId="7" fillId="3" borderId="10" xfId="0" applyFont="1" applyFill="1" applyBorder="1" applyAlignment="1" applyProtection="1">
      <alignment horizontal="centerContinuous"/>
      <protection hidden="1"/>
    </xf>
    <xf numFmtId="0" fontId="0" fillId="5" borderId="3" xfId="0" applyFill="1" applyBorder="1" applyAlignment="1" applyProtection="1">
      <alignment wrapText="1"/>
      <protection locked="0"/>
    </xf>
    <xf numFmtId="0" fontId="0" fillId="0" borderId="3" xfId="0" applyBorder="1"/>
    <xf numFmtId="0" fontId="0" fillId="5" borderId="10" xfId="0" applyFill="1" applyBorder="1" applyAlignment="1" applyProtection="1">
      <alignment horizontal="left"/>
      <protection locked="0"/>
    </xf>
    <xf numFmtId="0" fontId="2" fillId="0" borderId="1" xfId="0" applyFont="1" applyBorder="1" applyAlignment="1" applyProtection="1">
      <alignment horizontal="centerContinuous"/>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3"/>
  <sheetViews>
    <sheetView tabSelected="1" view="pageLayout" zoomScaleNormal="100" workbookViewId="0">
      <selection activeCell="D8" sqref="D8"/>
    </sheetView>
  </sheetViews>
  <sheetFormatPr defaultRowHeight="15" x14ac:dyDescent="0.25"/>
  <cols>
    <col min="1" max="1" width="33.7109375" customWidth="1"/>
    <col min="2" max="2" width="14.28515625" customWidth="1"/>
    <col min="3" max="3" width="16.7109375" customWidth="1"/>
    <col min="4" max="4" width="17.28515625" bestFit="1" customWidth="1"/>
    <col min="5" max="5" width="16.7109375" customWidth="1"/>
  </cols>
  <sheetData>
    <row r="1" spans="1:5" s="13" customFormat="1" x14ac:dyDescent="0.25">
      <c r="A1" s="13" t="s">
        <v>52</v>
      </c>
      <c r="E1" s="14">
        <v>45922</v>
      </c>
    </row>
    <row r="2" spans="1:5" ht="18.75" x14ac:dyDescent="0.3">
      <c r="A2" s="29" t="s">
        <v>0</v>
      </c>
      <c r="B2" s="30"/>
      <c r="C2" s="30"/>
      <c r="D2" s="30"/>
      <c r="E2" s="31"/>
    </row>
    <row r="3" spans="1:5" s="27" customFormat="1" ht="21" x14ac:dyDescent="0.35">
      <c r="A3" s="2" t="s">
        <v>1</v>
      </c>
      <c r="B3" s="1" t="s">
        <v>2</v>
      </c>
      <c r="C3" s="2">
        <v>10</v>
      </c>
      <c r="D3" s="3" t="s">
        <v>3</v>
      </c>
      <c r="E3" s="32" t="s">
        <v>59</v>
      </c>
    </row>
    <row r="4" spans="1:5" s="27" customFormat="1" x14ac:dyDescent="0.25">
      <c r="A4" s="1" t="s">
        <v>4</v>
      </c>
      <c r="B4" s="11">
        <v>4400023793</v>
      </c>
      <c r="C4" s="1" t="s">
        <v>5</v>
      </c>
      <c r="D4" s="58" t="s">
        <v>6</v>
      </c>
      <c r="E4" s="58"/>
    </row>
    <row r="5" spans="1:5" ht="21" x14ac:dyDescent="0.35">
      <c r="A5" s="33" t="s">
        <v>7</v>
      </c>
      <c r="B5" s="17"/>
      <c r="C5" s="17"/>
      <c r="D5" s="17"/>
      <c r="E5" s="34"/>
    </row>
    <row r="6" spans="1:5" x14ac:dyDescent="0.25">
      <c r="A6" s="5" t="s">
        <v>8</v>
      </c>
      <c r="B6" s="5" t="s">
        <v>9</v>
      </c>
      <c r="C6" s="5" t="s">
        <v>10</v>
      </c>
      <c r="D6" s="5" t="s">
        <v>11</v>
      </c>
      <c r="E6" s="5" t="s">
        <v>12</v>
      </c>
    </row>
    <row r="7" spans="1:5" x14ac:dyDescent="0.25">
      <c r="A7" s="35" t="s">
        <v>13</v>
      </c>
      <c r="B7" s="6" t="s">
        <v>58</v>
      </c>
      <c r="C7" s="7">
        <v>54734</v>
      </c>
      <c r="D7" s="8">
        <v>0</v>
      </c>
      <c r="E7" s="36">
        <f>$C7*D7</f>
        <v>0</v>
      </c>
    </row>
    <row r="8" spans="1:5" ht="18.75" x14ac:dyDescent="0.3">
      <c r="A8" s="37" t="s">
        <v>14</v>
      </c>
      <c r="B8" s="18"/>
      <c r="C8" s="18"/>
      <c r="D8" s="18"/>
      <c r="E8" s="38"/>
    </row>
    <row r="9" spans="1:5" ht="15" customHeight="1" x14ac:dyDescent="0.25">
      <c r="A9" s="39" t="s">
        <v>50</v>
      </c>
      <c r="B9" s="9"/>
      <c r="C9" s="25" t="s">
        <v>46</v>
      </c>
      <c r="D9" s="26"/>
      <c r="E9" s="9" t="s">
        <v>60</v>
      </c>
    </row>
    <row r="10" spans="1:5" x14ac:dyDescent="0.25">
      <c r="A10" s="39" t="s">
        <v>47</v>
      </c>
      <c r="B10" s="9"/>
      <c r="C10" s="25"/>
      <c r="D10" s="26"/>
      <c r="E10" s="9" t="s">
        <v>60</v>
      </c>
    </row>
    <row r="11" spans="1:5" ht="18.75" x14ac:dyDescent="0.3">
      <c r="A11" s="40" t="s">
        <v>15</v>
      </c>
      <c r="B11" s="19"/>
      <c r="C11" s="19"/>
      <c r="D11" s="19"/>
      <c r="E11" s="41"/>
    </row>
    <row r="12" spans="1:5" x14ac:dyDescent="0.25">
      <c r="A12" s="5" t="s">
        <v>16</v>
      </c>
      <c r="B12" s="5" t="s">
        <v>17</v>
      </c>
      <c r="C12" s="5" t="s">
        <v>18</v>
      </c>
      <c r="D12" s="5" t="s">
        <v>19</v>
      </c>
      <c r="E12" s="5" t="s">
        <v>12</v>
      </c>
    </row>
    <row r="13" spans="1:5" x14ac:dyDescent="0.25">
      <c r="A13" s="35" t="s">
        <v>55</v>
      </c>
      <c r="B13" s="4" t="s">
        <v>20</v>
      </c>
      <c r="C13" s="12">
        <v>400</v>
      </c>
      <c r="D13" s="8" t="s">
        <v>61</v>
      </c>
      <c r="E13" s="36">
        <f>IF(D13="Yes",$C13*SUM($D$7:$D$7),0)</f>
        <v>0</v>
      </c>
    </row>
    <row r="14" spans="1:5" x14ac:dyDescent="0.25">
      <c r="A14" s="35" t="s">
        <v>21</v>
      </c>
      <c r="B14" s="4">
        <v>536</v>
      </c>
      <c r="C14" s="28" t="s">
        <v>51</v>
      </c>
      <c r="D14" s="8" t="s">
        <v>61</v>
      </c>
      <c r="E14" s="36">
        <f>IF(D14="YES","NC",0)</f>
        <v>0</v>
      </c>
    </row>
    <row r="15" spans="1:5" x14ac:dyDescent="0.25">
      <c r="A15" s="35" t="s">
        <v>22</v>
      </c>
      <c r="B15" s="4">
        <v>942</v>
      </c>
      <c r="C15" s="28" t="s">
        <v>42</v>
      </c>
      <c r="D15" s="8"/>
      <c r="E15" s="36">
        <f>IF(D15="Yes","NC",0)</f>
        <v>0</v>
      </c>
    </row>
    <row r="16" spans="1:5" ht="28.5" x14ac:dyDescent="0.25">
      <c r="A16" s="35" t="s">
        <v>56</v>
      </c>
      <c r="B16" s="4" t="s">
        <v>23</v>
      </c>
      <c r="C16" s="28" t="s">
        <v>42</v>
      </c>
      <c r="D16" s="8"/>
      <c r="E16" s="36">
        <f>IF(D16="Yes","NC",0)</f>
        <v>0</v>
      </c>
    </row>
    <row r="17" spans="1:5" ht="28.5" x14ac:dyDescent="0.25">
      <c r="A17" s="35" t="s">
        <v>57</v>
      </c>
      <c r="B17" s="4" t="s">
        <v>43</v>
      </c>
      <c r="C17" s="28" t="s">
        <v>51</v>
      </c>
      <c r="D17" s="8"/>
      <c r="E17" s="36">
        <f>IF(D17="YES","NC",0)</f>
        <v>0</v>
      </c>
    </row>
    <row r="18" spans="1:5" x14ac:dyDescent="0.25">
      <c r="A18" s="35" t="s">
        <v>48</v>
      </c>
      <c r="B18" s="4" t="s">
        <v>49</v>
      </c>
      <c r="C18" s="28" t="s">
        <v>51</v>
      </c>
      <c r="D18" s="8"/>
      <c r="E18" s="36">
        <f>IF(D18="YES","NC",0)</f>
        <v>0</v>
      </c>
    </row>
    <row r="19" spans="1:5" x14ac:dyDescent="0.25">
      <c r="A19" s="24" t="s">
        <v>24</v>
      </c>
      <c r="B19" s="24"/>
      <c r="C19" s="24"/>
      <c r="D19" s="6" t="s">
        <v>25</v>
      </c>
      <c r="E19" s="42">
        <f>IF(SUM($D7)=0,0,SUM(E7:E7,E13:E18)/SUM($D$7))</f>
        <v>0</v>
      </c>
    </row>
    <row r="20" spans="1:5" ht="18.75" x14ac:dyDescent="0.3">
      <c r="A20" s="20" t="s">
        <v>26</v>
      </c>
      <c r="B20" s="20"/>
      <c r="C20" s="20"/>
      <c r="D20" s="20"/>
      <c r="E20" s="20"/>
    </row>
    <row r="21" spans="1:5" x14ac:dyDescent="0.25">
      <c r="A21" s="24" t="s">
        <v>27</v>
      </c>
      <c r="B21" s="24"/>
      <c r="C21" s="24"/>
      <c r="D21" s="24"/>
      <c r="E21" s="36">
        <f>ROUND(0.0035*E19,2)</f>
        <v>0</v>
      </c>
    </row>
    <row r="22" spans="1:5" x14ac:dyDescent="0.25">
      <c r="A22" s="24" t="s">
        <v>28</v>
      </c>
      <c r="B22" s="24"/>
      <c r="C22" s="24"/>
      <c r="D22" s="24"/>
      <c r="E22" s="36">
        <f>5*2.25</f>
        <v>11.25</v>
      </c>
    </row>
    <row r="23" spans="1:5" x14ac:dyDescent="0.25">
      <c r="A23" s="24" t="s">
        <v>29</v>
      </c>
      <c r="B23" s="24"/>
      <c r="C23" s="24"/>
      <c r="D23" s="24"/>
      <c r="E23" s="36">
        <v>20</v>
      </c>
    </row>
    <row r="24" spans="1:5" x14ac:dyDescent="0.25">
      <c r="A24" s="24" t="s">
        <v>30</v>
      </c>
      <c r="B24" s="24"/>
      <c r="C24" s="24"/>
      <c r="D24" s="6" t="s">
        <v>25</v>
      </c>
      <c r="E24" s="36">
        <f>IF(SUM(E19:E23)&lt;100,0,SUM(E19:E23))</f>
        <v>0</v>
      </c>
    </row>
    <row r="25" spans="1:5" x14ac:dyDescent="0.25">
      <c r="A25" s="24" t="s">
        <v>31</v>
      </c>
      <c r="B25" s="24"/>
      <c r="C25" s="24"/>
      <c r="D25" s="10" t="str">
        <f>IF(SUM(D7:D7)=0,"",IF(SUM(D7:D7)=1,"1 Vehicle",SUM(D7:D7)&amp;" Vehicles"))</f>
        <v/>
      </c>
      <c r="E25" s="36">
        <f>E24*SUM(D7:D7)</f>
        <v>0</v>
      </c>
    </row>
    <row r="26" spans="1:5" ht="18.75" x14ac:dyDescent="0.3">
      <c r="A26" s="52" t="s">
        <v>32</v>
      </c>
      <c r="B26" s="53"/>
      <c r="C26" s="53"/>
      <c r="D26" s="53"/>
      <c r="E26" s="54"/>
    </row>
    <row r="27" spans="1:5" x14ac:dyDescent="0.25">
      <c r="A27" s="43" t="s">
        <v>45</v>
      </c>
      <c r="B27" s="21"/>
      <c r="C27" s="21"/>
      <c r="D27" t="s">
        <v>33</v>
      </c>
      <c r="E27" s="44"/>
    </row>
    <row r="28" spans="1:5" x14ac:dyDescent="0.25">
      <c r="A28" s="43" t="s">
        <v>34</v>
      </c>
      <c r="B28" s="21"/>
      <c r="C28" s="21"/>
      <c r="D28" t="s">
        <v>44</v>
      </c>
      <c r="E28" s="45"/>
    </row>
    <row r="29" spans="1:5" x14ac:dyDescent="0.25">
      <c r="A29" s="49" t="s">
        <v>35</v>
      </c>
      <c r="B29" s="55"/>
      <c r="C29" s="55"/>
      <c r="D29" s="56" t="s">
        <v>36</v>
      </c>
      <c r="E29" s="57"/>
    </row>
    <row r="30" spans="1:5" ht="18.75" x14ac:dyDescent="0.3">
      <c r="A30" s="52" t="s">
        <v>37</v>
      </c>
      <c r="B30" s="53"/>
      <c r="C30" s="53"/>
      <c r="D30" s="53"/>
      <c r="E30" s="54"/>
    </row>
    <row r="31" spans="1:5" x14ac:dyDescent="0.25">
      <c r="A31" s="46" t="s">
        <v>6</v>
      </c>
      <c r="B31" s="22" t="s">
        <v>38</v>
      </c>
      <c r="C31" s="22"/>
      <c r="D31" s="22" t="s">
        <v>39</v>
      </c>
      <c r="E31" s="47">
        <v>310062165</v>
      </c>
    </row>
    <row r="32" spans="1:5" x14ac:dyDescent="0.25">
      <c r="A32" s="43" t="s">
        <v>34</v>
      </c>
      <c r="B32" s="23" t="s">
        <v>40</v>
      </c>
      <c r="C32" s="23"/>
      <c r="D32" s="23"/>
      <c r="E32" s="48"/>
    </row>
    <row r="33" spans="1:5" x14ac:dyDescent="0.25">
      <c r="A33" s="49" t="s">
        <v>35</v>
      </c>
      <c r="B33" s="50" t="s">
        <v>41</v>
      </c>
      <c r="C33" s="50"/>
      <c r="D33" s="50"/>
      <c r="E33" s="51"/>
    </row>
  </sheetData>
  <sheetProtection algorithmName="SHA-512" hashValue="9QKeXx2OplI2lTPYb5ZkSJ1/thz8qEAIQ+WT2k0vHNg7kJkHeCW/0T8SgVPbNnWOHjYr/SbJrSZDdbKoCn9k/A==" saltValue="No9j3rEYF8NpQjLmUnMd7Q==" spinCount="100000" sheet="1" objects="1" scenarios="1"/>
  <dataValidations count="1">
    <dataValidation type="list" allowBlank="1" showInputMessage="1" showErrorMessage="1" error="Only Yes or No may be entered." sqref="D13:D18" xr:uid="{00000000-0002-0000-0000-000000000000}">
      <formula1>"Yes, No"</formula1>
    </dataValidation>
  </dataValidations>
  <pageMargins left="0.7" right="0.7" top="0.75" bottom="0.75" header="0.3" footer="0.3"/>
  <pageSetup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B1CEA-EE4C-4001-9B65-AA5E4F7D0ED7}">
  <dimension ref="A1:A2"/>
  <sheetViews>
    <sheetView workbookViewId="0">
      <selection activeCell="A2" sqref="A2"/>
    </sheetView>
  </sheetViews>
  <sheetFormatPr defaultRowHeight="15" x14ac:dyDescent="0.25"/>
  <cols>
    <col min="1" max="1" width="100.7109375" customWidth="1"/>
  </cols>
  <sheetData>
    <row r="1" spans="1:1" ht="21" x14ac:dyDescent="0.35">
      <c r="A1" s="15" t="s">
        <v>53</v>
      </c>
    </row>
    <row r="2" spans="1:1" ht="249.95" customHeight="1" x14ac:dyDescent="0.25">
      <c r="A2" s="16" t="s">
        <v>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13A519-45C0-493B-AA24-CEAEDE9F1118}">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34C1D87-91B1-43B5-9A72-9196656E8FF9}">
  <ds:schemaRefs>
    <ds:schemaRef ds:uri="http://schemas.microsoft.com/sharepoint/v3/contenttype/forms"/>
  </ds:schemaRefs>
</ds:datastoreItem>
</file>

<file path=customXml/itemProps3.xml><?xml version="1.0" encoding="utf-8"?>
<ds:datastoreItem xmlns:ds="http://schemas.openxmlformats.org/officeDocument/2006/customXml" ds:itemID="{BC68AF0C-05E2-42B9-A632-9504A04F27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10-Expedition SSV</vt:lpstr>
      <vt:lpstr>Instructions</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Raymond McKnight (DOA)</cp:lastModifiedBy>
  <cp:lastPrinted>2020-03-21T18:59:38Z</cp:lastPrinted>
  <dcterms:created xsi:type="dcterms:W3CDTF">2019-01-03T17:30:08Z</dcterms:created>
  <dcterms:modified xsi:type="dcterms:W3CDTF">2026-04-28T13:32:13Z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160900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