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Mike Solomon\SUV - Line 6, 10, 57-58\"/>
    </mc:Choice>
  </mc:AlternateContent>
  <bookViews>
    <workbookView xWindow="-28920" yWindow="-120" windowWidth="29040" windowHeight="1584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5" i="1"/>
  <c r="E17" i="1" l="1"/>
  <c r="E16" i="1"/>
  <c r="E14" i="1" l="1"/>
  <c r="E23" i="1"/>
  <c r="D26" i="1" l="1"/>
  <c r="E8" i="1" l="1"/>
  <c r="E20" i="1" s="1"/>
  <c r="E22" i="1" l="1"/>
  <c r="E25" i="1" l="1"/>
  <c r="E26" i="1" s="1"/>
</calcChain>
</file>

<file path=xl/sharedStrings.xml><?xml version="1.0" encoding="utf-8"?>
<sst xmlns="http://schemas.openxmlformats.org/spreadsheetml/2006/main" count="68" uniqueCount="60">
  <si>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</si>
  <si>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</si>
  <si>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</si>
  <si>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Expedition SSV</t>
  </si>
  <si>
    <t>Contract Line</t>
  </si>
  <si>
    <t>Delivery ARO</t>
  </si>
  <si>
    <t>State Contract Number</t>
  </si>
  <si>
    <t>Vendor</t>
  </si>
  <si>
    <t>Courtesy Ford</t>
  </si>
  <si>
    <t>Base Vehicle</t>
  </si>
  <si>
    <t>Vehicle Description</t>
  </si>
  <si>
    <t>Order Code</t>
  </si>
  <si>
    <t>Unit Price</t>
  </si>
  <si>
    <t>Quantity</t>
  </si>
  <si>
    <t>Extended Price</t>
  </si>
  <si>
    <t>U1F - 102A</t>
  </si>
  <si>
    <t>4WD with 3.5L EcoBoost V6 Engine</t>
  </si>
  <si>
    <t>Available Exterior Colors</t>
  </si>
  <si>
    <t>Optional Equipment</t>
  </si>
  <si>
    <t>Option Description</t>
  </si>
  <si>
    <t>Option Code</t>
  </si>
  <si>
    <t>Option Unit Price</t>
  </si>
  <si>
    <t>Add Option</t>
  </si>
  <si>
    <t>Additional Keys (4 Total)</t>
  </si>
  <si>
    <t>AM</t>
  </si>
  <si>
    <t>Heavy Duty Trailer Tow Package</t>
  </si>
  <si>
    <t>Daytime Running Lamps</t>
  </si>
  <si>
    <t>41K</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</si>
  <si>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</si>
  <si>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</si>
  <si>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</si>
  <si>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</si>
  <si>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</si>
  <si>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</si>
  <si>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</si>
  <si>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</si>
  <si>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</si>
  <si>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LPAA Approval No</t>
  </si>
  <si>
    <t>Phone:</t>
  </si>
  <si>
    <t>Email:</t>
  </si>
  <si>
    <t>Shopping Cart</t>
  </si>
  <si>
    <t>Vendor Information</t>
  </si>
  <si>
    <t>Mike Solomon</t>
  </si>
  <si>
    <t xml:space="preserve">Vendor No. </t>
  </si>
  <si>
    <t>337-332-2145</t>
  </si>
  <si>
    <t>msolomon@courtesyautomotive.com</t>
  </si>
  <si>
    <t>NC</t>
  </si>
  <si>
    <t>Cloth 2nd Row Seat (cloth) XL only, Seats 40/20/40 Bench</t>
  </si>
  <si>
    <t>21B</t>
  </si>
  <si>
    <t>Agency Name</t>
  </si>
  <si>
    <t>Contact Name:</t>
  </si>
  <si>
    <t>4X4 Skid Plates (Only with 4WD, included in 102A)</t>
  </si>
  <si>
    <t>(YZ) Oxford White</t>
  </si>
  <si>
    <t>(UM) Agate Black</t>
  </si>
  <si>
    <t>Running Boards</t>
  </si>
  <si>
    <t>18B</t>
  </si>
  <si>
    <t>180-365 Days ARO</t>
  </si>
  <si>
    <t xml:space="preserve">(L9) Wild Green </t>
  </si>
  <si>
    <t>(A3) Space Silver</t>
  </si>
  <si>
    <t>STD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</si>
</sst>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0" borderId="4" xfId="0" applyBorder="1" applyAlignment="1" applyProtection="1">
      <alignment horizontal="center" wrapText="1"/>
      <protection hidden="1"/>
    </xf>
    <xf numFmtId="0" fontId="0" fillId="5" borderId="5" xfId="0" applyFill="1" applyBorder="1" applyAlignment="1" applyProtection="1">
      <alignment horizontal="center" wrapText="1"/>
      <protection locked="0"/>
    </xf>
    <xf numFmtId="0" fontId="0" fillId="0" borderId="4" xfId="0" applyBorder="1" applyAlignment="1">
      <alignment horizontal="right"/>
    </xf>
    <xf numFmtId="0" fontId="0" fillId="0" borderId="5" xfId="0" applyBorder="1"/>
    <xf numFmtId="0" fontId="2" fillId="0" borderId="4" xfId="0" applyFont="1" applyBorder="1" applyAlignment="1">
      <alignment horizontal="right"/>
    </xf>
    <xf numFmtId="0" fontId="0" fillId="4" borderId="5" xfId="0" applyFill="1" applyBorder="1"/>
    <xf numFmtId="0" fontId="2" fillId="4" borderId="6" xfId="0" applyFont="1" applyFill="1" applyBorder="1" applyAlignment="1">
      <alignment horizontal="center"/>
    </xf>
    <xf numFmtId="0" fontId="0" fillId="0" borderId="16" xfId="0" applyBorder="1" applyAlignment="1">
      <alignment horizontal="right"/>
    </xf>
    <xf numFmtId="44" fontId="5" fillId="0" borderId="6" xfId="0" applyNumberFormat="1" applyFont="1" applyBorder="1" applyAlignment="1" applyProtection="1">
      <alignment horizontal="center"/>
      <protection hidden="1"/>
    </xf>
    <xf numFmtId="0" fontId="5" fillId="0" borderId="5" xfId="0" applyFont="1" applyBorder="1" applyProtection="1">
      <protection hidden="1"/>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2" fillId="4" borderId="5" xfId="0" applyFont="1" applyFill="1" applyBorder="1" applyAlignment="1" applyProtection="1">
      <alignment horizontal="center"/>
      <protection hidden="1"/>
    </xf>
    <xf numFmtId="0" fontId="9" fillId="0" borderId="6" xfId="0" applyFont="1" applyBorder="1" applyAlignment="1" applyProtection="1">
      <alignment horizontal="center" wrapText="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19" xfId="0" applyBorder="1" applyAlignment="1" applyProtection="1">
      <alignment horizontal="center" wrapText="1"/>
      <protection hidden="1"/>
    </xf>
    <xf numFmtId="0" fontId="0" fillId="0" borderId="20" xfId="0" applyBorder="1" applyAlignment="1" applyProtection="1">
      <alignment horizontal="center" wrapText="1"/>
      <protection hidden="1"/>
    </xf>
    <xf numFmtId="0" fontId="0" fillId="4" borderId="17" xfId="0" applyFill="1" applyBorder="1" applyAlignment="1">
      <alignment horizontal="left"/>
    </xf>
    <xf numFmtId="0" fontId="0" fillId="4" borderId="18" xfId="0" applyFill="1" applyBorder="1" applyAlignment="1">
      <alignment horizontal="left"/>
    </xf>
    <xf numFmtId="0" fontId="0" fillId="5" borderId="5" xfId="0" applyFill="1" applyBorder="1" applyAlignment="1" applyProtection="1">
      <alignment horizontal="center" wrapText="1"/>
      <protection locked="0"/>
    </xf>
    <xf numFmtId="0" fontId="0" fillId="4" borderId="5" xfId="0" applyFill="1" applyBorder="1" applyAlignment="1">
      <alignment horizontal="left"/>
    </xf>
    <xf numFmtId="164" fontId="0" fillId="4" borderId="5" xfId="0" applyNumberFormat="1" applyFill="1" applyBorder="1" applyAlignment="1">
      <alignment horizontal="left"/>
    </xf>
    <xf numFmtId="164" fontId="0" fillId="4" borderId="6" xfId="0" applyNumberFormat="1" applyFill="1" applyBorder="1" applyAlignment="1">
      <alignment horizontal="left"/>
    </xf>
    <xf numFmtId="44" fontId="0" fillId="0" borderId="5" xfId="1" applyFont="1" applyBorder="1" applyAlignment="1" applyProtection="1">
      <alignment horizontal="center"/>
      <protection hidden="1"/>
    </xf>
    <xf numFmtId="44" fontId="0" fillId="0" borderId="5" xfId="1" applyFont="1" applyBorder="1" applyAlignment="1" applyProtection="1">
      <alignment horizontal="left"/>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tabSelected="1" view="pageLayout" zoomScaleNormal="100" workbookViewId="0">
      <selection activeCell="I3" sqref="I3"/>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19.5" thickTop="1" x14ac:dyDescent="0.3">
      <c r="A1" s="31" t="s">
        <v>0</v>
      </c>
      <c r="B1" s="32"/>
      <c r="C1" s="32"/>
      <c r="D1" s="32"/>
      <c r="E1" s="33"/>
    </row>
    <row r="2" spans="1:5" ht="21" x14ac:dyDescent="0.35">
      <c r="A2" s="34" t="s">
        <v>1</v>
      </c>
      <c r="B2" s="35"/>
      <c r="C2" s="35"/>
      <c r="D2" s="35"/>
      <c r="E2" s="36"/>
    </row>
    <row r="3" spans="1:5" ht="180.75" customHeight="1" x14ac:dyDescent="0.25">
      <c r="A3" s="37" t="s">
        <v>2</v>
      </c>
      <c r="B3" s="38"/>
      <c r="C3" s="38"/>
      <c r="D3" s="38"/>
      <c r="E3" s="39"/>
    </row>
    <row r="4" spans="1:5" ht="38.25" x14ac:dyDescent="0.35">
      <c r="A4" s="1" t="s">
        <v>3</v>
      </c>
      <c r="B4" s="2" t="s">
        <v>4</v>
      </c>
      <c r="C4" s="3">
        <v>10</v>
      </c>
      <c r="D4" s="4" t="s">
        <v>5</v>
      </c>
      <c r="E4" s="28" t="s">
        <v>56</v>
      </c>
    </row>
    <row r="5" spans="1:5" x14ac:dyDescent="0.25">
      <c r="A5" s="5" t="s">
        <v>6</v>
      </c>
      <c r="B5" s="27">
        <v>4400023793</v>
      </c>
      <c r="C5" s="2" t="s">
        <v>7</v>
      </c>
      <c r="D5" s="40" t="s">
        <v>8</v>
      </c>
      <c r="E5" s="41"/>
    </row>
    <row r="6" spans="1:5" ht="21" x14ac:dyDescent="0.35">
      <c r="A6" s="42" t="s">
        <v>9</v>
      </c>
      <c r="B6" s="43"/>
      <c r="C6" s="43"/>
      <c r="D6" s="43"/>
      <c r="E6" s="44"/>
    </row>
    <row r="7" spans="1:5" x14ac:dyDescent="0.25">
      <c r="A7" s="7" t="s">
        <v>10</v>
      </c>
      <c r="B7" s="8" t="s">
        <v>11</v>
      </c>
      <c r="C7" s="8" t="s">
        <v>12</v>
      </c>
      <c r="D7" s="8" t="s">
        <v>13</v>
      </c>
      <c r="E7" s="9" t="s">
        <v>14</v>
      </c>
    </row>
    <row r="8" spans="1:5" x14ac:dyDescent="0.25">
      <c r="A8" s="10" t="s">
        <v>16</v>
      </c>
      <c r="B8" s="11" t="s">
        <v>15</v>
      </c>
      <c r="C8" s="12">
        <v>52774</v>
      </c>
      <c r="D8" s="13"/>
      <c r="E8" s="14">
        <f>$C8*D8</f>
        <v>0</v>
      </c>
    </row>
    <row r="9" spans="1:5" ht="18.75" x14ac:dyDescent="0.3">
      <c r="A9" s="45" t="s">
        <v>17</v>
      </c>
      <c r="B9" s="46"/>
      <c r="C9" s="46"/>
      <c r="D9" s="46"/>
      <c r="E9" s="47"/>
    </row>
    <row r="10" spans="1:5" x14ac:dyDescent="0.25">
      <c r="A10" s="15" t="s">
        <v>58</v>
      </c>
      <c r="B10" s="16"/>
      <c r="C10" s="56" t="s">
        <v>52</v>
      </c>
      <c r="D10" s="57"/>
      <c r="E10" s="16"/>
    </row>
    <row r="11" spans="1:5" x14ac:dyDescent="0.25">
      <c r="A11" s="15" t="s">
        <v>53</v>
      </c>
      <c r="B11" s="16"/>
      <c r="C11" s="56" t="s">
        <v>57</v>
      </c>
      <c r="D11" s="57"/>
      <c r="E11" s="16"/>
    </row>
    <row r="12" spans="1:5" ht="18.75" x14ac:dyDescent="0.3">
      <c r="A12" s="48" t="s">
        <v>18</v>
      </c>
      <c r="B12" s="49"/>
      <c r="C12" s="49"/>
      <c r="D12" s="49"/>
      <c r="E12" s="50"/>
    </row>
    <row r="13" spans="1:5" x14ac:dyDescent="0.25">
      <c r="A13" s="7" t="s">
        <v>19</v>
      </c>
      <c r="B13" s="8" t="s">
        <v>20</v>
      </c>
      <c r="C13" s="8" t="s">
        <v>21</v>
      </c>
      <c r="D13" s="8" t="s">
        <v>22</v>
      </c>
      <c r="E13" s="9" t="s">
        <v>14</v>
      </c>
    </row>
    <row r="14" spans="1:5" x14ac:dyDescent="0.25">
      <c r="A14" s="10" t="s">
        <v>23</v>
      </c>
      <c r="B14" s="6" t="s">
        <v>24</v>
      </c>
      <c r="C14" s="65">
        <v>400</v>
      </c>
      <c r="D14" s="13"/>
      <c r="E14" s="14">
        <f>IF(D14="Yes",$C14*SUM($D$8:$D$8),0)</f>
        <v>0</v>
      </c>
    </row>
    <row r="15" spans="1:5" x14ac:dyDescent="0.25">
      <c r="A15" s="10" t="s">
        <v>25</v>
      </c>
      <c r="B15" s="6">
        <v>536</v>
      </c>
      <c r="C15" s="64" t="s">
        <v>59</v>
      </c>
      <c r="D15" s="13"/>
      <c r="E15" s="14">
        <f>IF(D15="YES","NC",0)</f>
        <v>0</v>
      </c>
    </row>
    <row r="16" spans="1:5" x14ac:dyDescent="0.25">
      <c r="A16" s="10" t="s">
        <v>26</v>
      </c>
      <c r="B16" s="6">
        <v>942</v>
      </c>
      <c r="C16" s="64" t="s">
        <v>46</v>
      </c>
      <c r="D16" s="13"/>
      <c r="E16" s="14">
        <f>IF(D16="Yes","NC",0)</f>
        <v>0</v>
      </c>
    </row>
    <row r="17" spans="1:5" ht="30" x14ac:dyDescent="0.25">
      <c r="A17" s="10" t="s">
        <v>51</v>
      </c>
      <c r="B17" s="6" t="s">
        <v>27</v>
      </c>
      <c r="C17" s="64" t="s">
        <v>46</v>
      </c>
      <c r="D17" s="13"/>
      <c r="E17" s="14">
        <f>IF(D17="Yes","NC",0)</f>
        <v>0</v>
      </c>
    </row>
    <row r="18" spans="1:5" ht="30" x14ac:dyDescent="0.25">
      <c r="A18" s="10" t="s">
        <v>47</v>
      </c>
      <c r="B18" s="6" t="s">
        <v>48</v>
      </c>
      <c r="C18" s="64" t="s">
        <v>59</v>
      </c>
      <c r="D18" s="13"/>
      <c r="E18" s="14">
        <f>IF(D18="YES","NC",0)</f>
        <v>0</v>
      </c>
    </row>
    <row r="19" spans="1:5" x14ac:dyDescent="0.25">
      <c r="A19" s="10" t="s">
        <v>54</v>
      </c>
      <c r="B19" s="6" t="s">
        <v>55</v>
      </c>
      <c r="C19" s="64" t="s">
        <v>59</v>
      </c>
      <c r="D19" s="13"/>
      <c r="E19" s="14">
        <f>IF(D19="YES","NC",0)</f>
        <v>0</v>
      </c>
    </row>
    <row r="20" spans="1:5" x14ac:dyDescent="0.25">
      <c r="A20" s="51" t="s">
        <v>28</v>
      </c>
      <c r="B20" s="52"/>
      <c r="C20" s="52"/>
      <c r="D20" s="11" t="s">
        <v>29</v>
      </c>
      <c r="E20" s="23">
        <f>IF(SUM($D8)=0,0,SUM($E$8)/SUM($D$8))</f>
        <v>0</v>
      </c>
    </row>
    <row r="21" spans="1:5" ht="18.75" x14ac:dyDescent="0.3">
      <c r="A21" s="53" t="s">
        <v>30</v>
      </c>
      <c r="B21" s="54"/>
      <c r="C21" s="54"/>
      <c r="D21" s="54"/>
      <c r="E21" s="55"/>
    </row>
    <row r="22" spans="1:5" x14ac:dyDescent="0.25">
      <c r="A22" s="29" t="s">
        <v>31</v>
      </c>
      <c r="B22" s="30"/>
      <c r="C22" s="30"/>
      <c r="D22" s="30"/>
      <c r="E22" s="14">
        <f>ROUND(0.0035*E20,2)</f>
        <v>0</v>
      </c>
    </row>
    <row r="23" spans="1:5" x14ac:dyDescent="0.25">
      <c r="A23" s="29" t="s">
        <v>32</v>
      </c>
      <c r="B23" s="30"/>
      <c r="C23" s="30"/>
      <c r="D23" s="30"/>
      <c r="E23" s="14">
        <f>5*2.25</f>
        <v>11.25</v>
      </c>
    </row>
    <row r="24" spans="1:5" x14ac:dyDescent="0.25">
      <c r="A24" s="29" t="s">
        <v>33</v>
      </c>
      <c r="B24" s="30"/>
      <c r="C24" s="30"/>
      <c r="D24" s="30"/>
      <c r="E24" s="14">
        <v>20</v>
      </c>
    </row>
    <row r="25" spans="1:5" x14ac:dyDescent="0.25">
      <c r="A25" s="51" t="s">
        <v>34</v>
      </c>
      <c r="B25" s="52"/>
      <c r="C25" s="52"/>
      <c r="D25" s="11" t="s">
        <v>29</v>
      </c>
      <c r="E25" s="14">
        <f>IF(SUM(E20:E24)&lt;100,0,SUM(E20:E24))</f>
        <v>0</v>
      </c>
    </row>
    <row r="26" spans="1:5" x14ac:dyDescent="0.25">
      <c r="A26" s="51" t="s">
        <v>35</v>
      </c>
      <c r="B26" s="52"/>
      <c r="C26" s="52"/>
      <c r="D26" s="24" t="str">
        <f>IF(SUM(D8:D8)=0,"",IF(SUM(D8:D8)=1,"1 Vehicle",SUM(D8:D8)&amp;" Vehicles"))</f>
        <v/>
      </c>
      <c r="E26" s="14">
        <f>E25*SUM(D8:D8)</f>
        <v>0</v>
      </c>
    </row>
    <row r="27" spans="1:5" ht="18.75" x14ac:dyDescent="0.3">
      <c r="A27" s="53" t="s">
        <v>36</v>
      </c>
      <c r="B27" s="54"/>
      <c r="C27" s="54"/>
      <c r="D27" s="54"/>
      <c r="E27" s="55"/>
    </row>
    <row r="28" spans="1:5" x14ac:dyDescent="0.25">
      <c r="A28" s="17" t="s">
        <v>50</v>
      </c>
      <c r="B28" s="60"/>
      <c r="C28" s="60"/>
      <c r="D28" s="18" t="s">
        <v>37</v>
      </c>
      <c r="E28" s="25"/>
    </row>
    <row r="29" spans="1:5" x14ac:dyDescent="0.25">
      <c r="A29" s="17" t="s">
        <v>38</v>
      </c>
      <c r="B29" s="60"/>
      <c r="C29" s="60"/>
      <c r="D29" s="18" t="s">
        <v>49</v>
      </c>
      <c r="E29" s="26"/>
    </row>
    <row r="30" spans="1:5" x14ac:dyDescent="0.25">
      <c r="A30" s="17" t="s">
        <v>39</v>
      </c>
      <c r="B30" s="60"/>
      <c r="C30" s="60"/>
      <c r="D30" s="18" t="s">
        <v>40</v>
      </c>
      <c r="E30" s="25"/>
    </row>
    <row r="31" spans="1:5" ht="18.75" x14ac:dyDescent="0.3">
      <c r="A31" s="53" t="s">
        <v>41</v>
      </c>
      <c r="B31" s="54"/>
      <c r="C31" s="54"/>
      <c r="D31" s="54"/>
      <c r="E31" s="55"/>
    </row>
    <row r="32" spans="1:5" x14ac:dyDescent="0.25">
      <c r="A32" s="19" t="s">
        <v>8</v>
      </c>
      <c r="B32" s="61" t="s">
        <v>42</v>
      </c>
      <c r="C32" s="61"/>
      <c r="D32" s="20" t="s">
        <v>43</v>
      </c>
      <c r="E32" s="21">
        <v>310062165</v>
      </c>
    </row>
    <row r="33" spans="1:5" x14ac:dyDescent="0.25">
      <c r="A33" s="17" t="s">
        <v>38</v>
      </c>
      <c r="B33" s="62" t="s">
        <v>44</v>
      </c>
      <c r="C33" s="62"/>
      <c r="D33" s="62"/>
      <c r="E33" s="63"/>
    </row>
    <row r="34" spans="1:5" ht="15.75" thickBot="1" x14ac:dyDescent="0.3">
      <c r="A34" s="22" t="s">
        <v>39</v>
      </c>
      <c r="B34" s="58" t="s">
        <v>45</v>
      </c>
      <c r="C34" s="58"/>
      <c r="D34" s="58"/>
      <c r="E34" s="59"/>
    </row>
    <row r="35" spans="1:5" ht="15.75" thickTop="1" x14ac:dyDescent="0.25"/>
  </sheetData>
  <mergeCells count="24">
    <mergeCell ref="B34:E34"/>
    <mergeCell ref="A23:D23"/>
    <mergeCell ref="A24:D24"/>
    <mergeCell ref="A25:C25"/>
    <mergeCell ref="A26:C26"/>
    <mergeCell ref="A27:E27"/>
    <mergeCell ref="B28:C28"/>
    <mergeCell ref="B29:C29"/>
    <mergeCell ref="B30:C30"/>
    <mergeCell ref="A31:E31"/>
    <mergeCell ref="B32:C32"/>
    <mergeCell ref="B33:E33"/>
    <mergeCell ref="A22:D22"/>
    <mergeCell ref="A1:E1"/>
    <mergeCell ref="A2:E2"/>
    <mergeCell ref="A3:E3"/>
    <mergeCell ref="D5:E5"/>
    <mergeCell ref="A6:E6"/>
    <mergeCell ref="A9:E9"/>
    <mergeCell ref="A12:E12"/>
    <mergeCell ref="A20:C20"/>
    <mergeCell ref="A21:E21"/>
    <mergeCell ref="C10:D10"/>
    <mergeCell ref="C11:D11"/>
  </mergeCells>
  <dataValidations disablePrompts="1" count="1">
    <dataValidation type="list" allowBlank="1" showInputMessage="1" showErrorMessage="1" error="Only Yes or No may be entered." sqref="D14:D19">
      <formula1>"Yes, No"</formula1>
    </dataValidation>
  </dataValidations>
  <pageMargins left="0.7" right="0.7" top="0.75" bottom="0.75" header="0.3" footer="0.3"/>
  <pageSetup scale="91" fitToHeight="0" orientation="portrait" r:id="rId1"/>
  <headerFooter>
    <oddHeader>&amp;CPO# _____________________________&amp;R2/10/2025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8AF0C-05E2-42B9-A632-9504A04F27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F13A519-45C0-493B-AA24-CEAEDE9F111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34C1D87-91B1-43B5-9A72-9196656E8F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2020-03-21T18:59:38Z</cp:lastPrinted>
  <dcterms:created xsi:type="dcterms:W3CDTF">2019-01-03T17:30:08Z</dcterms:created>
  <dcterms:modified xsi:type="dcterms:W3CDTF">2025-02-10T23:24:46Z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160900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