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G:\Category Management Teams\Team 3\Andy Vehicle Desk\New Vehicle Bid\4400036790 -  Gerry Lane Chevy\Final Order Sheets\"/>
    </mc:Choice>
  </mc:AlternateContent>
  <xr:revisionPtr revIDLastSave="0" documentId="13_ncr:1_{F362CFAA-8D1C-4669-A8D5-1BE4530B08BC}" xr6:coauthVersionLast="47" xr6:coauthVersionMax="47" xr10:uidLastSave="{00000000-0000-0000-0000-000000000000}"/>
  <bookViews>
    <workbookView xWindow="-120" yWindow="-120" windowWidth="29040" windowHeight="15720" xr2:uid="{00000000-000D-0000-FFFF-FFFF00000000}"/>
  </bookViews>
  <sheets>
    <sheet name="Line 21 - Blazer EV" sheetId="3" r:id="rId1"/>
    <sheet name="Instructions" sheetId="4" r:id="rId2"/>
  </sheets>
  <definedNames>
    <definedName name="_xlnm.Print_Area" localSheetId="0">'Line 21 - Blazer EV'!$A$1:$E$50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5" i="3" l="1"/>
  <c r="E34" i="3"/>
  <c r="E33" i="3"/>
  <c r="E32" i="3"/>
  <c r="E31" i="3"/>
  <c r="E30" i="3"/>
  <c r="E29" i="3"/>
  <c r="E28" i="3"/>
  <c r="E27" i="3"/>
  <c r="E26" i="3"/>
  <c r="E25" i="3"/>
  <c r="E24" i="3"/>
  <c r="E23" i="3"/>
  <c r="E22" i="3"/>
  <c r="E21" i="3"/>
  <c r="E20" i="3"/>
  <c r="E19" i="3"/>
  <c r="E18" i="3"/>
  <c r="E17" i="3"/>
  <c r="E16" i="3"/>
  <c r="E9" i="3"/>
  <c r="E36" i="3" l="1"/>
  <c r="D42" i="3"/>
  <c r="E6" i="3"/>
  <c r="E38" i="3" l="1"/>
  <c r="E41" i="3" s="1"/>
  <c r="E42" i="3" s="1"/>
</calcChain>
</file>

<file path=xl/sharedStrings.xml><?xml version="1.0" encoding="utf-8"?>
<sst xmlns="http://schemas.openxmlformats.org/spreadsheetml/2006/main" count="104" uniqueCount="92">
  <si>
    <t>Unit Price</t>
  </si>
  <si>
    <t>Base Vehicle</t>
  </si>
  <si>
    <t>Vehicle Description</t>
  </si>
  <si>
    <t>Order Code</t>
  </si>
  <si>
    <t>Quantity</t>
  </si>
  <si>
    <t>Extended Price</t>
  </si>
  <si>
    <t>1 EA</t>
  </si>
  <si>
    <t>State Contract Number</t>
  </si>
  <si>
    <t>Vendor</t>
  </si>
  <si>
    <t>Additional Costs</t>
  </si>
  <si>
    <t>0.35% Contract Administrative Fee</t>
  </si>
  <si>
    <t>Total Cost for Each Vehicle</t>
  </si>
  <si>
    <t>Total Cost for All Vehicles</t>
  </si>
  <si>
    <t>This spreadsheet is not a purchase order</t>
  </si>
  <si>
    <t xml:space="preserve">1) Only one vehicle configuration may be entered on each Order Sheet.  Use a separate Order Sheet for each different vehicle configuration being ordered.  The listed configurations are the only configurations available.  However, additional configurations may be added to the contract upon request.  To request additional configurations, contact the dealer or OSP.
2) Enter the number of vehicles being ordered in the tan boxes under either Base Vehicle or Optional Configurations. 
3) Under Available Exterior Colors, enter the number of vehicles in the tan boxes to the right of the desired color(s).  Multiple Colors may be ordered on one Order Sheet. 
4) Under Optional Equipment, select "Yes" in the tan box if the option is desired.  Leave blank or select "No" if the option is not desired.  The listed options are the only options available.  However, additional options may be added to the contract upon request.  To request an option be added to the contract, contact the dealer or OSP.
5) The cost per vehicle and total order cost will automatically calculate at the bottom of the Order Sheet.  </t>
  </si>
  <si>
    <t>LA Safety Inspection Sticker - 1 Year</t>
  </si>
  <si>
    <t>Contract Line</t>
  </si>
  <si>
    <t>Delivery ARO</t>
  </si>
  <si>
    <t>LA DEQ Waste Tire Fee (5 tires X $2.25 each)</t>
  </si>
  <si>
    <t>Agency  Information</t>
  </si>
  <si>
    <t>Delivery Point of Contact Name:</t>
  </si>
  <si>
    <t>LPAA Approval No</t>
  </si>
  <si>
    <t>Phone:</t>
  </si>
  <si>
    <t>Requisition No</t>
  </si>
  <si>
    <t>Email:</t>
  </si>
  <si>
    <t>Shopping Cart</t>
  </si>
  <si>
    <t>Vendor Information</t>
  </si>
  <si>
    <t xml:space="preserve">Vendor No. </t>
  </si>
  <si>
    <t>Order Sheet Instructions</t>
  </si>
  <si>
    <t>Gerry Lane Chevrolet</t>
  </si>
  <si>
    <t>(GAZ) Summit White</t>
  </si>
  <si>
    <t>(GZB) Sterling Gray Metallic</t>
  </si>
  <si>
    <t>(GB8) Mosaic Black</t>
  </si>
  <si>
    <t>Exterior Colors</t>
  </si>
  <si>
    <t xml:space="preserve"> </t>
  </si>
  <si>
    <t>Optional Equipment</t>
  </si>
  <si>
    <t>Option Description</t>
  </si>
  <si>
    <t>Option Code</t>
  </si>
  <si>
    <t>Option Unit Price</t>
  </si>
  <si>
    <t>Add Option</t>
  </si>
  <si>
    <t>Cost for Each Vehicle Plus Options</t>
  </si>
  <si>
    <t>Chevrolet Blazer EV PPV</t>
  </si>
  <si>
    <t>90 Days</t>
  </si>
  <si>
    <t>Eric Meyers</t>
  </si>
  <si>
    <t>225-268-7160</t>
  </si>
  <si>
    <t>eric.meyers@gerrylane.com</t>
  </si>
  <si>
    <t>Optional Configuration</t>
  </si>
  <si>
    <t>Description</t>
  </si>
  <si>
    <t xml:space="preserve">GJV Riptide Blue Metallic </t>
  </si>
  <si>
    <t>(G42) WHITE SANDS</t>
  </si>
  <si>
    <t xml:space="preserve">Wiring, grille lamps and siren speaker
 circuit </t>
  </si>
  <si>
    <t>6J3</t>
  </si>
  <si>
    <t>Premium Charging Package  
(Dealer Provided), includes (RYK) GM J1772 AC Adapter, LPO, (RYW) GM CCS1 DC Adapter, LPO, (5AV) GM Energy PowerShift Charger, LPO and (RYN) GM PowerShift Charging Adapter</t>
  </si>
  <si>
    <t>GM Energy PowerShift Charger, Residential bidirectional EV charger;  
up to 19.2kW of charging, 80-amp, requiring a hardwired connection, with 25' length cord included (installation not included, professional install required for warranty)(Requires (RYN) GM PowerShift AC Charging Adapter, LPO. Included with (PED) Premium Charging Package, LPO. Not available with (5CH) GM PowerUp 2 (NACS) Charger, LPO.)</t>
  </si>
  <si>
    <t>Cruise control, electronic  
with set and resume speed, includes (UHY) Automatic Emergency Braking.Customer should order on vehicles designated for installation of aftermarket push bumpers and or front-mounted bicycle racks. Replaces (KSG) Adaptive Cruise Control and (UGN) Enhanced Automatic Emergency Braking</t>
  </si>
  <si>
    <t>Special Service Package   (When equipped, this option removes the pursuit rating. )
includes (PJD) 22" Gloss Black aluminum wheels, (QHN) 275/40R22 all-season self-sealing blackwall tires, (JBO) non-asbestos organic brake lining and (JCF) FNC brake rotor.(Requires (9C3) Identifier for Detective Police Package Vehicle.)</t>
  </si>
  <si>
    <t>Theft-deterrent system, content, disable 
the alarm and horn become non-functional in an attempt of theft to the vehicle</t>
  </si>
  <si>
    <t>Headlamps, Daytime Running Lamps and automatic headlamp control delete (deletes standard Daytime Running Lamps and automatic headlamp control features, also disables automatic interior courtesy lighting )</t>
  </si>
  <si>
    <t>Floor covering, color-keyed carpeting in occupant area 
(Included and only available with (9C3) Identifier for Detective Police Package Vehicle.)</t>
  </si>
  <si>
    <t>Lamps, alternate flashing Red &amp; Blue rear compartment lid warning 
(visible when liftgate is open) and controlled by momentary liftgate mounted switch or ground wire</t>
  </si>
  <si>
    <t xml:space="preserve">Door locks and handles, inside rear doors inoperative </t>
  </si>
  <si>
    <t xml:space="preserve">Console, front, delete </t>
  </si>
  <si>
    <t xml:space="preserve">Switches, rear window inoperative </t>
  </si>
  <si>
    <t>Remote Keyless Entry Package 
includes 4 additional transmitters, NOTE: programming of remotes is at customer's expense.</t>
  </si>
  <si>
    <t>Red and white LED auxiliary dome lamp</t>
  </si>
  <si>
    <t>LEFT HAND SPOTLIGHT</t>
  </si>
  <si>
    <t>Wiring, auxiliary speaker. 
For upfitter connection to front door and windshield speakers.</t>
  </si>
  <si>
    <t xml:space="preserve">Wiring, horn and siren circuit </t>
  </si>
  <si>
    <t xml:space="preserve">	Glass, side rear, deep tint </t>
  </si>
  <si>
    <t>Trailering provisions, wiring 
includes (CTT) Hitch Guidance and (PZ8) Hitch View</t>
  </si>
  <si>
    <r>
      <rPr>
        <sz val="11"/>
        <color theme="1"/>
        <rFont val="Calibri"/>
        <family val="2"/>
        <scheme val="minor"/>
      </rPr>
      <t xml:space="preserve"> Identifier for Detective Police Package Vehicle  
includes (D06) retail floor console with armrest, (B30) c</t>
    </r>
    <r>
      <rPr>
        <u/>
        <sz val="11"/>
        <color theme="1"/>
        <rFont val="Calibri"/>
        <family val="2"/>
        <scheme val="minor"/>
      </rPr>
      <t xml:space="preserve">olor-keyed carpeting in occupant area </t>
    </r>
    <r>
      <rPr>
        <sz val="11"/>
        <color theme="1"/>
        <rFont val="Calibri"/>
        <family val="2"/>
        <scheme val="minor"/>
      </rPr>
      <t>and (EKV) Black Cloth front/rear seating</t>
    </r>
  </si>
  <si>
    <t>PED</t>
  </si>
  <si>
    <t>5AV</t>
  </si>
  <si>
    <t>KSH</t>
  </si>
  <si>
    <t>5W4</t>
  </si>
  <si>
    <t>UTQ</t>
  </si>
  <si>
    <t>9G8</t>
  </si>
  <si>
    <t>B30</t>
  </si>
  <si>
    <t>T53</t>
  </si>
  <si>
    <t>6N6</t>
  </si>
  <si>
    <t>DLE</t>
  </si>
  <si>
    <t>6N5</t>
  </si>
  <si>
    <t>AMF</t>
  </si>
  <si>
    <t>6C7</t>
  </si>
  <si>
    <t>7X3</t>
  </si>
  <si>
    <t>WX7</t>
  </si>
  <si>
    <t>6J4</t>
  </si>
  <si>
    <t>ARU</t>
  </si>
  <si>
    <t>V92</t>
  </si>
  <si>
    <t>9C3</t>
  </si>
  <si>
    <t>1MF26</t>
  </si>
  <si>
    <t> Blazer EV 4DR AWD Police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</si>
</sst>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lt;=9999999]###\-####;\(###\)\ ###\-####"/>
    <numFmt numFmtId="165" formatCode="&quot;$&quot;#,##0.00"/>
  </numFmts>
  <fonts count="13" x14ac:knownFonts="1">
    <font>
      <sz val="11"/>
      <color theme="1"/>
      <name val="Calibri"/>
      <family val="2"/>
      <scheme val="minor"/>
    </font>
    <font>
      <b/>
      <sz val="11"/>
      <color theme="1"/>
      <name val="Calibri"/>
      <family val="2"/>
      <scheme val="minor"/>
    </font>
    <font>
      <b/>
      <sz val="14"/>
      <color theme="1"/>
      <name val="Calibri"/>
      <family val="2"/>
      <scheme val="minor"/>
    </font>
    <font>
      <sz val="11"/>
      <color theme="1"/>
      <name val="Calibri"/>
      <family val="2"/>
      <scheme val="minor"/>
    </font>
    <font>
      <b/>
      <u/>
      <sz val="14"/>
      <color rgb="FFFF0000"/>
      <name val="Calibri"/>
      <family val="2"/>
      <scheme val="minor"/>
    </font>
    <font>
      <sz val="11"/>
      <name val="Calibri"/>
      <family val="2"/>
      <scheme val="minor"/>
    </font>
    <font>
      <sz val="11"/>
      <color rgb="FFFF0000"/>
      <name val="Calibri"/>
      <family val="2"/>
      <scheme val="minor"/>
    </font>
    <font>
      <b/>
      <sz val="16"/>
      <name val="Calibri"/>
      <family val="2"/>
      <scheme val="minor"/>
    </font>
    <font>
      <b/>
      <sz val="11"/>
      <name val="Calibri"/>
      <family val="2"/>
      <scheme val="minor"/>
    </font>
    <font>
      <b/>
      <sz val="14"/>
      <name val="Calibri"/>
      <family val="2"/>
      <scheme val="minor"/>
    </font>
    <font>
      <sz val="11"/>
      <color rgb="FF000001"/>
      <name val="Calibri"/>
      <family val="2"/>
      <scheme val="minor"/>
    </font>
    <font>
      <sz val="9"/>
      <color rgb="FF000000"/>
      <name val="Arial"/>
      <family val="2"/>
    </font>
    <font>
      <u/>
      <sz val="11"/>
      <color theme="1"/>
      <name val="Calibri"/>
      <family val="2"/>
      <scheme val="minor"/>
    </font>
  </fonts>
  <fills count="6">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s>
  <borders count="35">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medium">
        <color indexed="64"/>
      </bottom>
      <diagonal/>
    </border>
    <border>
      <left style="double">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44" fontId="3" fillId="0" borderId="0" applyFont="0" applyFill="0" applyBorder="0" applyAlignment="0" applyProtection="0"/>
  </cellStyleXfs>
  <cellXfs count="99">
    <xf numFmtId="0" fontId="0" fillId="0" borderId="0" xfId="0"/>
    <xf numFmtId="0" fontId="7" fillId="0" borderId="8" xfId="0" applyFont="1" applyBorder="1" applyAlignment="1" applyProtection="1">
      <alignment horizontal="center"/>
      <protection hidden="1"/>
    </xf>
    <xf numFmtId="0" fontId="8" fillId="0" borderId="11" xfId="0" applyFont="1" applyBorder="1" applyAlignment="1" applyProtection="1">
      <alignment horizontal="center"/>
      <protection hidden="1"/>
    </xf>
    <xf numFmtId="0" fontId="7" fillId="0" borderId="11" xfId="0" applyFont="1" applyBorder="1" applyAlignment="1" applyProtection="1">
      <alignment horizontal="center"/>
      <protection hidden="1"/>
    </xf>
    <xf numFmtId="0" fontId="8" fillId="0" borderId="10" xfId="0" applyFont="1" applyBorder="1" applyAlignment="1" applyProtection="1">
      <alignment horizontal="center"/>
      <protection hidden="1"/>
    </xf>
    <xf numFmtId="0" fontId="8" fillId="0" borderId="16" xfId="0" applyFont="1" applyBorder="1" applyProtection="1">
      <protection hidden="1"/>
    </xf>
    <xf numFmtId="0" fontId="8" fillId="0" borderId="17" xfId="0" applyFont="1" applyBorder="1" applyProtection="1">
      <protection hidden="1"/>
    </xf>
    <xf numFmtId="0" fontId="8" fillId="0" borderId="18" xfId="0" applyFont="1" applyBorder="1" applyProtection="1">
      <protection hidden="1"/>
    </xf>
    <xf numFmtId="0" fontId="5" fillId="0" borderId="17" xfId="0" applyFont="1" applyBorder="1" applyProtection="1">
      <protection hidden="1"/>
    </xf>
    <xf numFmtId="44" fontId="5" fillId="0" borderId="17" xfId="1" applyFont="1" applyBorder="1" applyProtection="1">
      <protection hidden="1"/>
    </xf>
    <xf numFmtId="0" fontId="5" fillId="2" borderId="17" xfId="0" applyFont="1" applyFill="1" applyBorder="1" applyProtection="1">
      <protection locked="0"/>
    </xf>
    <xf numFmtId="44" fontId="5" fillId="0" borderId="18" xfId="0" applyNumberFormat="1" applyFont="1" applyBorder="1" applyProtection="1">
      <protection hidden="1"/>
    </xf>
    <xf numFmtId="0" fontId="5" fillId="0" borderId="21" xfId="0" applyFont="1" applyBorder="1" applyProtection="1">
      <protection hidden="1"/>
    </xf>
    <xf numFmtId="44" fontId="5" fillId="0" borderId="22" xfId="0" applyNumberFormat="1" applyFont="1" applyBorder="1" applyProtection="1">
      <protection hidden="1"/>
    </xf>
    <xf numFmtId="0" fontId="9" fillId="5" borderId="9" xfId="0" applyFont="1" applyFill="1" applyBorder="1" applyAlignment="1" applyProtection="1">
      <alignment horizontal="center"/>
      <protection hidden="1"/>
    </xf>
    <xf numFmtId="0" fontId="5" fillId="5" borderId="19" xfId="0" applyFont="1" applyFill="1" applyBorder="1" applyAlignment="1" applyProtection="1">
      <alignment horizontal="center" wrapText="1"/>
      <protection hidden="1"/>
    </xf>
    <xf numFmtId="0" fontId="0" fillId="5" borderId="0" xfId="0" applyFill="1"/>
    <xf numFmtId="0" fontId="7" fillId="4" borderId="4" xfId="0" applyFont="1" applyFill="1" applyBorder="1" applyAlignment="1" applyProtection="1">
      <alignment horizontal="center"/>
      <protection hidden="1"/>
    </xf>
    <xf numFmtId="0" fontId="5" fillId="5" borderId="7" xfId="0" applyFont="1" applyFill="1" applyBorder="1" applyAlignment="1" applyProtection="1">
      <alignment horizontal="left" wrapText="1"/>
      <protection hidden="1"/>
    </xf>
    <xf numFmtId="0" fontId="5" fillId="2" borderId="17" xfId="0" applyFont="1" applyFill="1" applyBorder="1" applyAlignment="1" applyProtection="1">
      <alignment horizontal="center"/>
      <protection locked="0"/>
    </xf>
    <xf numFmtId="0" fontId="8" fillId="0" borderId="12" xfId="0" applyFont="1" applyBorder="1" applyProtection="1">
      <protection hidden="1"/>
    </xf>
    <xf numFmtId="0" fontId="5" fillId="0" borderId="9" xfId="0" applyFont="1" applyBorder="1" applyProtection="1">
      <protection hidden="1"/>
    </xf>
    <xf numFmtId="0" fontId="4" fillId="3" borderId="1" xfId="0" applyFont="1" applyFill="1" applyBorder="1" applyAlignment="1" applyProtection="1">
      <alignment horizontal="centerContinuous"/>
      <protection hidden="1"/>
    </xf>
    <xf numFmtId="0" fontId="6" fillId="3" borderId="2" xfId="0" applyFont="1" applyFill="1" applyBorder="1" applyAlignment="1" applyProtection="1">
      <alignment horizontal="centerContinuous"/>
      <protection hidden="1"/>
    </xf>
    <xf numFmtId="0" fontId="6" fillId="3" borderId="3" xfId="0" applyFont="1" applyFill="1" applyBorder="1" applyAlignment="1" applyProtection="1">
      <alignment horizontal="centerContinuous"/>
      <protection hidden="1"/>
    </xf>
    <xf numFmtId="0" fontId="7" fillId="4" borderId="13" xfId="0" applyFont="1" applyFill="1" applyBorder="1" applyAlignment="1" applyProtection="1">
      <alignment horizontal="centerContinuous"/>
      <protection hidden="1"/>
    </xf>
    <xf numFmtId="0" fontId="7" fillId="4" borderId="14" xfId="0" applyFont="1" applyFill="1" applyBorder="1" applyAlignment="1" applyProtection="1">
      <alignment horizontal="centerContinuous"/>
      <protection hidden="1"/>
    </xf>
    <xf numFmtId="0" fontId="7" fillId="4" borderId="15" xfId="0" applyFont="1" applyFill="1" applyBorder="1" applyAlignment="1" applyProtection="1">
      <alignment horizontal="centerContinuous"/>
      <protection hidden="1"/>
    </xf>
    <xf numFmtId="0" fontId="9" fillId="4" borderId="4" xfId="0" applyFont="1" applyFill="1" applyBorder="1" applyAlignment="1" applyProtection="1">
      <alignment horizontal="centerContinuous" wrapText="1"/>
      <protection hidden="1"/>
    </xf>
    <xf numFmtId="0" fontId="9" fillId="4" borderId="5" xfId="0" applyFont="1" applyFill="1" applyBorder="1" applyAlignment="1" applyProtection="1">
      <alignment horizontal="centerContinuous" wrapText="1"/>
      <protection hidden="1"/>
    </xf>
    <xf numFmtId="0" fontId="9" fillId="4" borderId="6" xfId="0" applyFont="1" applyFill="1" applyBorder="1" applyAlignment="1" applyProtection="1">
      <alignment horizontal="centerContinuous" wrapText="1"/>
      <protection hidden="1"/>
    </xf>
    <xf numFmtId="0" fontId="9" fillId="4" borderId="16" xfId="0" applyFont="1" applyFill="1" applyBorder="1" applyAlignment="1" applyProtection="1">
      <alignment horizontal="centerContinuous"/>
      <protection hidden="1"/>
    </xf>
    <xf numFmtId="0" fontId="9" fillId="4" borderId="17" xfId="0" applyFont="1" applyFill="1" applyBorder="1" applyAlignment="1" applyProtection="1">
      <alignment horizontal="centerContinuous"/>
      <protection hidden="1"/>
    </xf>
    <xf numFmtId="0" fontId="9" fillId="4" borderId="18" xfId="0" applyFont="1" applyFill="1" applyBorder="1" applyAlignment="1" applyProtection="1">
      <alignment horizontal="centerContinuous"/>
      <protection hidden="1"/>
    </xf>
    <xf numFmtId="0" fontId="5" fillId="5" borderId="23" xfId="0" applyFont="1" applyFill="1" applyBorder="1" applyAlignment="1" applyProtection="1">
      <alignment horizontal="centerContinuous" wrapText="1"/>
      <protection hidden="1"/>
    </xf>
    <xf numFmtId="0" fontId="5" fillId="5" borderId="24" xfId="0" applyFont="1" applyFill="1" applyBorder="1" applyAlignment="1" applyProtection="1">
      <alignment horizontal="centerContinuous" wrapText="1"/>
      <protection hidden="1"/>
    </xf>
    <xf numFmtId="0" fontId="10" fillId="0" borderId="23" xfId="0" applyFont="1" applyBorder="1" applyAlignment="1">
      <alignment horizontal="centerContinuous"/>
    </xf>
    <xf numFmtId="0" fontId="10" fillId="0" borderId="24" xfId="0" applyFont="1" applyBorder="1" applyAlignment="1">
      <alignment horizontal="centerContinuous"/>
    </xf>
    <xf numFmtId="0" fontId="5" fillId="0" borderId="16" xfId="0" applyFont="1" applyBorder="1" applyAlignment="1" applyProtection="1">
      <alignment horizontal="centerContinuous"/>
      <protection hidden="1"/>
    </xf>
    <xf numFmtId="0" fontId="5" fillId="0" borderId="17" xfId="0" applyFont="1" applyBorder="1" applyAlignment="1" applyProtection="1">
      <alignment horizontal="centerContinuous"/>
      <protection hidden="1"/>
    </xf>
    <xf numFmtId="0" fontId="5" fillId="0" borderId="20" xfId="0" applyFont="1" applyBorder="1" applyAlignment="1" applyProtection="1">
      <alignment horizontal="centerContinuous"/>
      <protection hidden="1"/>
    </xf>
    <xf numFmtId="0" fontId="5" fillId="0" borderId="21" xfId="0" applyFont="1" applyBorder="1" applyAlignment="1" applyProtection="1">
      <alignment horizontal="centerContinuous"/>
      <protection hidden="1"/>
    </xf>
    <xf numFmtId="0" fontId="2" fillId="4" borderId="25" xfId="0" applyFont="1" applyFill="1" applyBorder="1" applyAlignment="1" applyProtection="1">
      <alignment horizontal="centerContinuous"/>
      <protection hidden="1"/>
    </xf>
    <xf numFmtId="0" fontId="2" fillId="4" borderId="26" xfId="0" applyFont="1" applyFill="1" applyBorder="1" applyAlignment="1" applyProtection="1">
      <alignment horizontal="centerContinuous"/>
      <protection hidden="1"/>
    </xf>
    <xf numFmtId="0" fontId="2" fillId="4" borderId="27" xfId="0" applyFont="1" applyFill="1" applyBorder="1" applyAlignment="1" applyProtection="1">
      <alignment horizontal="centerContinuous"/>
      <protection hidden="1"/>
    </xf>
    <xf numFmtId="0" fontId="0" fillId="0" borderId="0" xfId="0" applyAlignment="1">
      <alignment horizontal="right"/>
    </xf>
    <xf numFmtId="0" fontId="0" fillId="2" borderId="0" xfId="0" applyFill="1" applyAlignment="1" applyProtection="1">
      <alignment wrapText="1"/>
      <protection locked="0"/>
    </xf>
    <xf numFmtId="0" fontId="0" fillId="0" borderId="28" xfId="0" applyBorder="1" applyAlignment="1">
      <alignment horizontal="right"/>
    </xf>
    <xf numFmtId="0" fontId="0" fillId="2" borderId="29" xfId="0" applyFill="1" applyBorder="1" applyAlignment="1" applyProtection="1">
      <alignment wrapText="1"/>
      <protection locked="0"/>
    </xf>
    <xf numFmtId="0" fontId="0" fillId="0" borderId="29" xfId="0" applyBorder="1" applyAlignment="1">
      <alignment horizontal="right"/>
    </xf>
    <xf numFmtId="0" fontId="0" fillId="2" borderId="30" xfId="0" applyFill="1" applyBorder="1" applyAlignment="1" applyProtection="1">
      <alignment horizontal="left"/>
      <protection locked="0"/>
    </xf>
    <xf numFmtId="0" fontId="0" fillId="0" borderId="31" xfId="0" applyBorder="1" applyAlignment="1">
      <alignment horizontal="right"/>
    </xf>
    <xf numFmtId="0" fontId="0" fillId="2" borderId="32" xfId="0" applyFill="1" applyBorder="1" applyAlignment="1" applyProtection="1">
      <alignment horizontal="left"/>
      <protection locked="0"/>
    </xf>
    <xf numFmtId="0" fontId="2" fillId="4" borderId="33" xfId="0" applyFont="1" applyFill="1" applyBorder="1" applyAlignment="1" applyProtection="1">
      <alignment horizontal="centerContinuous"/>
      <protection hidden="1"/>
    </xf>
    <xf numFmtId="0" fontId="2" fillId="4" borderId="14" xfId="0" applyFont="1" applyFill="1" applyBorder="1" applyAlignment="1" applyProtection="1">
      <alignment horizontal="centerContinuous"/>
      <protection hidden="1"/>
    </xf>
    <xf numFmtId="0" fontId="2" fillId="4" borderId="34" xfId="0" applyFont="1" applyFill="1" applyBorder="1" applyAlignment="1" applyProtection="1">
      <alignment horizontal="centerContinuous"/>
      <protection hidden="1"/>
    </xf>
    <xf numFmtId="0" fontId="0" fillId="0" borderId="33" xfId="0" applyBorder="1" applyAlignment="1">
      <alignment horizontal="right"/>
    </xf>
    <xf numFmtId="0" fontId="0" fillId="2" borderId="14" xfId="0" applyFill="1" applyBorder="1" applyAlignment="1" applyProtection="1">
      <alignment wrapText="1"/>
      <protection locked="0"/>
    </xf>
    <xf numFmtId="0" fontId="0" fillId="0" borderId="14" xfId="0" applyBorder="1" applyAlignment="1">
      <alignment horizontal="right"/>
    </xf>
    <xf numFmtId="0" fontId="0" fillId="2" borderId="34" xfId="0" applyFill="1" applyBorder="1" applyAlignment="1" applyProtection="1">
      <alignment horizontal="left"/>
      <protection locked="0"/>
    </xf>
    <xf numFmtId="0" fontId="2" fillId="4" borderId="4" xfId="0" applyFont="1" applyFill="1" applyBorder="1" applyAlignment="1" applyProtection="1">
      <alignment horizontal="centerContinuous"/>
      <protection hidden="1"/>
    </xf>
    <xf numFmtId="0" fontId="2" fillId="4" borderId="5" xfId="0" applyFont="1" applyFill="1" applyBorder="1" applyAlignment="1" applyProtection="1">
      <alignment horizontal="centerContinuous"/>
      <protection hidden="1"/>
    </xf>
    <xf numFmtId="0" fontId="2" fillId="4" borderId="6" xfId="0" applyFont="1" applyFill="1" applyBorder="1" applyAlignment="1" applyProtection="1">
      <alignment horizontal="centerContinuous"/>
      <protection hidden="1"/>
    </xf>
    <xf numFmtId="0" fontId="1" fillId="0" borderId="16" xfId="0" applyFont="1" applyBorder="1" applyProtection="1">
      <protection hidden="1"/>
    </xf>
    <xf numFmtId="0" fontId="1" fillId="0" borderId="17" xfId="0" applyFont="1" applyBorder="1" applyProtection="1">
      <protection hidden="1"/>
    </xf>
    <xf numFmtId="0" fontId="1" fillId="0" borderId="18" xfId="0" applyFont="1" applyBorder="1" applyProtection="1">
      <protection hidden="1"/>
    </xf>
    <xf numFmtId="0" fontId="0" fillId="0" borderId="16" xfId="0" applyBorder="1" applyAlignment="1" applyProtection="1">
      <alignment wrapText="1"/>
      <protection hidden="1"/>
    </xf>
    <xf numFmtId="0" fontId="0" fillId="0" borderId="17" xfId="0" applyBorder="1" applyAlignment="1" applyProtection="1">
      <alignment horizontal="center"/>
      <protection hidden="1"/>
    </xf>
    <xf numFmtId="0" fontId="0" fillId="2" borderId="17" xfId="0" applyFill="1" applyBorder="1" applyProtection="1">
      <protection locked="0"/>
    </xf>
    <xf numFmtId="44" fontId="0" fillId="0" borderId="18" xfId="0" applyNumberFormat="1" applyBorder="1" applyProtection="1">
      <protection hidden="1"/>
    </xf>
    <xf numFmtId="0" fontId="0" fillId="0" borderId="16" xfId="0" applyBorder="1" applyAlignment="1" applyProtection="1">
      <alignment horizontal="centerContinuous"/>
      <protection hidden="1"/>
    </xf>
    <xf numFmtId="0" fontId="0" fillId="0" borderId="17" xfId="0" applyBorder="1" applyAlignment="1" applyProtection="1">
      <alignment horizontal="centerContinuous"/>
      <protection hidden="1"/>
    </xf>
    <xf numFmtId="0" fontId="0" fillId="0" borderId="17" xfId="0" applyBorder="1" applyProtection="1">
      <protection hidden="1"/>
    </xf>
    <xf numFmtId="44" fontId="0" fillId="0" borderId="18" xfId="0" applyNumberFormat="1" applyBorder="1" applyAlignment="1" applyProtection="1">
      <alignment horizontal="center"/>
      <protection hidden="1"/>
    </xf>
    <xf numFmtId="0" fontId="1" fillId="0" borderId="23" xfId="0" applyFont="1" applyBorder="1" applyAlignment="1">
      <alignment horizontal="right"/>
    </xf>
    <xf numFmtId="0" fontId="0" fillId="0" borderId="23" xfId="0" applyBorder="1"/>
    <xf numFmtId="0" fontId="0" fillId="0" borderId="24" xfId="0" applyBorder="1"/>
    <xf numFmtId="0" fontId="0" fillId="0" borderId="17" xfId="0" applyBorder="1"/>
    <xf numFmtId="0" fontId="1" fillId="0" borderId="24" xfId="0" applyFont="1" applyBorder="1" applyAlignment="1">
      <alignment horizontal="center"/>
    </xf>
    <xf numFmtId="1" fontId="0" fillId="0" borderId="0" xfId="0" applyNumberFormat="1"/>
    <xf numFmtId="0" fontId="0" fillId="0" borderId="23" xfId="0" applyBorder="1" applyAlignment="1">
      <alignment horizontal="right"/>
    </xf>
    <xf numFmtId="164" fontId="0" fillId="0" borderId="23" xfId="0" applyNumberFormat="1" applyBorder="1"/>
    <xf numFmtId="164" fontId="0" fillId="0" borderId="24" xfId="0" applyNumberFormat="1" applyBorder="1"/>
    <xf numFmtId="164" fontId="0" fillId="0" borderId="0" xfId="0" applyNumberFormat="1"/>
    <xf numFmtId="164" fontId="0" fillId="0" borderId="32" xfId="0" applyNumberFormat="1" applyBorder="1"/>
    <xf numFmtId="0" fontId="0" fillId="0" borderId="33" xfId="0" applyBorder="1"/>
    <xf numFmtId="0" fontId="0" fillId="0" borderId="34" xfId="0" applyBorder="1"/>
    <xf numFmtId="0" fontId="0" fillId="0" borderId="14" xfId="0" applyBorder="1"/>
    <xf numFmtId="0" fontId="2" fillId="4" borderId="16" xfId="0" applyFont="1" applyFill="1" applyBorder="1" applyAlignment="1" applyProtection="1">
      <alignment horizontal="centerContinuous" wrapText="1"/>
      <protection hidden="1"/>
    </xf>
    <xf numFmtId="0" fontId="2" fillId="4" borderId="17" xfId="0" applyFont="1" applyFill="1" applyBorder="1" applyAlignment="1" applyProtection="1">
      <alignment horizontal="centerContinuous" wrapText="1"/>
      <protection hidden="1"/>
    </xf>
    <xf numFmtId="0" fontId="2" fillId="4" borderId="18" xfId="0" applyFont="1" applyFill="1" applyBorder="1" applyAlignment="1" applyProtection="1">
      <alignment horizontal="centerContinuous" wrapText="1"/>
      <protection hidden="1"/>
    </xf>
    <xf numFmtId="0" fontId="1" fillId="0" borderId="16" xfId="0" applyFont="1" applyBorder="1" applyAlignment="1" applyProtection="1">
      <alignment wrapText="1"/>
      <protection hidden="1"/>
    </xf>
    <xf numFmtId="44" fontId="0" fillId="0" borderId="17" xfId="1" applyFont="1" applyBorder="1" applyProtection="1">
      <protection hidden="1"/>
    </xf>
    <xf numFmtId="0" fontId="11" fillId="0" borderId="0" xfId="0" applyFont="1"/>
    <xf numFmtId="0" fontId="0" fillId="0" borderId="16" xfId="0" applyBorder="1" applyProtection="1">
      <protection hidden="1"/>
    </xf>
    <xf numFmtId="165" fontId="0" fillId="0" borderId="17" xfId="0" applyNumberFormat="1" applyBorder="1" applyProtection="1">
      <protection hidden="1"/>
    </xf>
    <xf numFmtId="165" fontId="3" fillId="0" borderId="17" xfId="1" applyNumberFormat="1" applyFont="1" applyBorder="1" applyAlignment="1" applyProtection="1">
      <alignment horizontal="right"/>
      <protection hidden="1"/>
    </xf>
    <xf numFmtId="0" fontId="11" fillId="0" borderId="17" xfId="0" applyFont="1" applyBorder="1"/>
    <xf numFmtId="0" fontId="0" fillId="0" borderId="17" xfId="0" applyBorder="1" applyAlignment="1" applyProtection="1">
      <alignment wrapText="1"/>
      <protection hidden="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0"/>
  <sheetViews>
    <sheetView tabSelected="1" view="pageLayout" zoomScaleNormal="100" workbookViewId="0">
      <selection activeCell="A32" sqref="A32"/>
    </sheetView>
  </sheetViews>
  <sheetFormatPr defaultRowHeight="15" x14ac:dyDescent="0.25"/>
  <cols>
    <col min="1" max="1" width="33.7109375" customWidth="1"/>
    <col min="2" max="2" width="14.28515625" customWidth="1"/>
    <col min="3" max="3" width="16.7109375" customWidth="1"/>
    <col min="4" max="4" width="17.28515625" bestFit="1" customWidth="1"/>
    <col min="5" max="5" width="16.7109375" customWidth="1"/>
  </cols>
  <sheetData>
    <row r="1" spans="1:5" ht="27.2" customHeight="1" thickTop="1" thickBot="1" x14ac:dyDescent="0.35">
      <c r="A1" s="22" t="s">
        <v>13</v>
      </c>
      <c r="B1" s="23"/>
      <c r="C1" s="23"/>
      <c r="D1" s="23"/>
      <c r="E1" s="24"/>
    </row>
    <row r="2" spans="1:5" ht="21.75" thickBot="1" x14ac:dyDescent="0.4">
      <c r="A2" s="1" t="s">
        <v>41</v>
      </c>
      <c r="B2" s="2" t="s">
        <v>16</v>
      </c>
      <c r="C2" s="3">
        <v>21</v>
      </c>
      <c r="D2" s="2" t="s">
        <v>17</v>
      </c>
      <c r="E2" s="14" t="s">
        <v>42</v>
      </c>
    </row>
    <row r="3" spans="1:5" ht="15.75" thickBot="1" x14ac:dyDescent="0.3">
      <c r="A3" s="4" t="s">
        <v>7</v>
      </c>
      <c r="B3" s="2">
        <v>4400036790</v>
      </c>
      <c r="C3" s="2" t="s">
        <v>8</v>
      </c>
      <c r="D3" s="20" t="s">
        <v>29</v>
      </c>
      <c r="E3" s="21"/>
    </row>
    <row r="4" spans="1:5" ht="21" x14ac:dyDescent="0.35">
      <c r="A4" s="25" t="s">
        <v>1</v>
      </c>
      <c r="B4" s="26"/>
      <c r="C4" s="26"/>
      <c r="D4" s="26"/>
      <c r="E4" s="27"/>
    </row>
    <row r="5" spans="1:5" x14ac:dyDescent="0.25">
      <c r="A5" s="5" t="s">
        <v>2</v>
      </c>
      <c r="B5" s="6" t="s">
        <v>3</v>
      </c>
      <c r="C5" s="6" t="s">
        <v>0</v>
      </c>
      <c r="D5" s="6" t="s">
        <v>4</v>
      </c>
      <c r="E5" s="7" t="s">
        <v>5</v>
      </c>
    </row>
    <row r="6" spans="1:5" x14ac:dyDescent="0.25">
      <c r="A6" s="93" t="s">
        <v>91</v>
      </c>
      <c r="B6" s="8" t="s">
        <v>90</v>
      </c>
      <c r="C6" s="9">
        <v>44384</v>
      </c>
      <c r="D6" s="10"/>
      <c r="E6" s="11">
        <f>$C6*D6</f>
        <v>0</v>
      </c>
    </row>
    <row r="7" spans="1:5" ht="18.75" x14ac:dyDescent="0.3">
      <c r="A7" s="88" t="s">
        <v>46</v>
      </c>
      <c r="B7" s="89"/>
      <c r="C7" s="89"/>
      <c r="D7" s="89"/>
      <c r="E7" s="90"/>
    </row>
    <row r="8" spans="1:5" x14ac:dyDescent="0.25">
      <c r="A8" s="91" t="s">
        <v>47</v>
      </c>
      <c r="B8" s="64" t="s">
        <v>3</v>
      </c>
      <c r="C8" s="64" t="s">
        <v>0</v>
      </c>
      <c r="D8" s="64" t="s">
        <v>4</v>
      </c>
      <c r="E8" s="65" t="s">
        <v>5</v>
      </c>
    </row>
    <row r="9" spans="1:5" x14ac:dyDescent="0.25">
      <c r="A9" s="66" t="s">
        <v>34</v>
      </c>
      <c r="B9" s="72" t="s">
        <v>34</v>
      </c>
      <c r="C9" s="92">
        <v>0</v>
      </c>
      <c r="D9" s="68"/>
      <c r="E9" s="69">
        <f t="shared" ref="E9" si="0">$C9*D9</f>
        <v>0</v>
      </c>
    </row>
    <row r="10" spans="1:5" ht="18.75" x14ac:dyDescent="0.3">
      <c r="A10" s="28" t="s">
        <v>33</v>
      </c>
      <c r="B10" s="29"/>
      <c r="C10" s="29"/>
      <c r="D10" s="29"/>
      <c r="E10" s="30"/>
    </row>
    <row r="11" spans="1:5" s="16" customFormat="1" ht="15" customHeight="1" x14ac:dyDescent="0.25">
      <c r="A11" s="15" t="s">
        <v>31</v>
      </c>
      <c r="B11" s="19"/>
      <c r="C11" s="34" t="s">
        <v>32</v>
      </c>
      <c r="D11" s="35"/>
      <c r="E11" s="19" t="s">
        <v>34</v>
      </c>
    </row>
    <row r="12" spans="1:5" s="16" customFormat="1" ht="15" customHeight="1" x14ac:dyDescent="0.25">
      <c r="A12" s="15" t="s">
        <v>48</v>
      </c>
      <c r="B12" s="19"/>
      <c r="C12" s="37" t="s">
        <v>49</v>
      </c>
      <c r="D12" s="35"/>
      <c r="E12" s="19"/>
    </row>
    <row r="13" spans="1:5" s="16" customFormat="1" x14ac:dyDescent="0.25">
      <c r="A13" s="15" t="s">
        <v>30</v>
      </c>
      <c r="B13" s="19"/>
      <c r="C13" s="36"/>
      <c r="D13" s="37" t="s">
        <v>34</v>
      </c>
      <c r="E13" s="19"/>
    </row>
    <row r="14" spans="1:5" ht="18.75" x14ac:dyDescent="0.3">
      <c r="A14" s="60" t="s">
        <v>35</v>
      </c>
      <c r="B14" s="61"/>
      <c r="C14" s="61"/>
      <c r="D14" s="61"/>
      <c r="E14" s="62"/>
    </row>
    <row r="15" spans="1:5" x14ac:dyDescent="0.25">
      <c r="A15" s="63" t="s">
        <v>36</v>
      </c>
      <c r="B15" s="64" t="s">
        <v>37</v>
      </c>
      <c r="C15" s="64" t="s">
        <v>38</v>
      </c>
      <c r="D15" s="64" t="s">
        <v>39</v>
      </c>
      <c r="E15" s="65" t="s">
        <v>5</v>
      </c>
    </row>
    <row r="16" spans="1:5" ht="45" x14ac:dyDescent="0.25">
      <c r="A16" s="66" t="s">
        <v>50</v>
      </c>
      <c r="B16" s="67" t="s">
        <v>51</v>
      </c>
      <c r="C16" s="95">
        <v>88.96</v>
      </c>
      <c r="D16" s="68"/>
      <c r="E16" s="69">
        <f t="shared" ref="E16:E35" si="1">IF(D16="YES",$C16*SUM($D$6),0)</f>
        <v>0</v>
      </c>
    </row>
    <row r="17" spans="1:5" ht="105" x14ac:dyDescent="0.25">
      <c r="A17" s="66" t="s">
        <v>52</v>
      </c>
      <c r="B17" s="67" t="s">
        <v>71</v>
      </c>
      <c r="C17" s="95">
        <v>2430.0700000000002</v>
      </c>
      <c r="D17" s="68"/>
      <c r="E17" s="69">
        <f t="shared" si="1"/>
        <v>0</v>
      </c>
    </row>
    <row r="18" spans="1:5" ht="195" x14ac:dyDescent="0.25">
      <c r="A18" s="66" t="s">
        <v>53</v>
      </c>
      <c r="B18" s="67" t="s">
        <v>72</v>
      </c>
      <c r="C18" s="95">
        <v>1933.03</v>
      </c>
      <c r="D18" s="68"/>
      <c r="E18" s="69">
        <f t="shared" si="1"/>
        <v>0</v>
      </c>
    </row>
    <row r="19" spans="1:5" ht="153" customHeight="1" x14ac:dyDescent="0.25">
      <c r="A19" s="66" t="s">
        <v>54</v>
      </c>
      <c r="B19" s="67" t="s">
        <v>73</v>
      </c>
      <c r="C19" s="95">
        <v>72.53</v>
      </c>
      <c r="D19" s="68"/>
      <c r="E19" s="69">
        <f t="shared" si="1"/>
        <v>0</v>
      </c>
    </row>
    <row r="20" spans="1:5" ht="150" x14ac:dyDescent="0.25">
      <c r="A20" s="66" t="s">
        <v>55</v>
      </c>
      <c r="B20" s="67" t="s">
        <v>74</v>
      </c>
      <c r="C20" s="95">
        <v>1348.97</v>
      </c>
      <c r="D20" s="68"/>
      <c r="E20" s="69">
        <f t="shared" si="1"/>
        <v>0</v>
      </c>
    </row>
    <row r="21" spans="1:5" ht="75" x14ac:dyDescent="0.25">
      <c r="A21" s="66" t="s">
        <v>56</v>
      </c>
      <c r="B21" s="67" t="s">
        <v>75</v>
      </c>
      <c r="C21" s="95">
        <v>48.35</v>
      </c>
      <c r="D21" s="68"/>
      <c r="E21" s="69">
        <f t="shared" si="1"/>
        <v>0</v>
      </c>
    </row>
    <row r="22" spans="1:5" ht="105" x14ac:dyDescent="0.25">
      <c r="A22" s="66" t="s">
        <v>57</v>
      </c>
      <c r="B22" s="67" t="s">
        <v>76</v>
      </c>
      <c r="C22" s="95">
        <v>48.35</v>
      </c>
      <c r="D22" s="68"/>
      <c r="E22" s="69">
        <f t="shared" si="1"/>
        <v>0</v>
      </c>
    </row>
    <row r="23" spans="1:5" ht="75" x14ac:dyDescent="0.25">
      <c r="A23" s="66" t="s">
        <v>58</v>
      </c>
      <c r="B23" s="67" t="s">
        <v>77</v>
      </c>
      <c r="C23" s="95">
        <v>0</v>
      </c>
      <c r="D23" s="68"/>
      <c r="E23" s="69">
        <f t="shared" si="1"/>
        <v>0</v>
      </c>
    </row>
    <row r="24" spans="1:5" ht="75" x14ac:dyDescent="0.25">
      <c r="A24" s="66" t="s">
        <v>59</v>
      </c>
      <c r="B24" s="67" t="s">
        <v>78</v>
      </c>
      <c r="C24" s="95">
        <v>546.36</v>
      </c>
      <c r="D24" s="68"/>
      <c r="E24" s="69">
        <f t="shared" si="1"/>
        <v>0</v>
      </c>
    </row>
    <row r="25" spans="1:5" ht="30" x14ac:dyDescent="0.25">
      <c r="A25" s="66" t="s">
        <v>60</v>
      </c>
      <c r="B25" s="67" t="s">
        <v>79</v>
      </c>
      <c r="C25" s="95">
        <v>59.95</v>
      </c>
      <c r="D25" s="68"/>
      <c r="E25" s="69">
        <f t="shared" si="1"/>
        <v>0</v>
      </c>
    </row>
    <row r="26" spans="1:5" x14ac:dyDescent="0.25">
      <c r="A26" s="66" t="s">
        <v>61</v>
      </c>
      <c r="B26" s="67" t="s">
        <v>80</v>
      </c>
      <c r="C26" s="95">
        <v>0</v>
      </c>
      <c r="D26" s="68"/>
      <c r="E26" s="69">
        <f t="shared" si="1"/>
        <v>0</v>
      </c>
    </row>
    <row r="27" spans="1:5" x14ac:dyDescent="0.25">
      <c r="A27" s="66" t="s">
        <v>62</v>
      </c>
      <c r="B27" s="67" t="s">
        <v>81</v>
      </c>
      <c r="C27" s="95">
        <v>55.12</v>
      </c>
      <c r="D27" s="68"/>
      <c r="E27" s="69">
        <f t="shared" si="1"/>
        <v>0</v>
      </c>
    </row>
    <row r="28" spans="1:5" ht="60" x14ac:dyDescent="0.25">
      <c r="A28" s="66" t="s">
        <v>63</v>
      </c>
      <c r="B28" s="67" t="s">
        <v>82</v>
      </c>
      <c r="C28" s="95">
        <v>72.53</v>
      </c>
      <c r="D28" s="68"/>
      <c r="E28" s="69">
        <f t="shared" si="1"/>
        <v>0</v>
      </c>
    </row>
    <row r="29" spans="1:5" x14ac:dyDescent="0.25">
      <c r="A29" s="97" t="s">
        <v>64</v>
      </c>
      <c r="B29" s="67" t="s">
        <v>83</v>
      </c>
      <c r="C29" s="95">
        <v>164.39</v>
      </c>
      <c r="D29" s="68"/>
      <c r="E29" s="69">
        <f t="shared" si="1"/>
        <v>0</v>
      </c>
    </row>
    <row r="30" spans="1:5" x14ac:dyDescent="0.25">
      <c r="A30" s="97" t="s">
        <v>65</v>
      </c>
      <c r="B30" s="67" t="s">
        <v>84</v>
      </c>
      <c r="C30" s="95">
        <v>773.6</v>
      </c>
      <c r="D30" s="68"/>
      <c r="E30" s="69">
        <f t="shared" si="1"/>
        <v>0</v>
      </c>
    </row>
    <row r="31" spans="1:5" ht="45" x14ac:dyDescent="0.25">
      <c r="A31" s="98" t="s">
        <v>66</v>
      </c>
      <c r="B31" s="67" t="s">
        <v>85</v>
      </c>
      <c r="C31" s="95">
        <v>58.02</v>
      </c>
      <c r="D31" s="68"/>
      <c r="E31" s="69">
        <f t="shared" si="1"/>
        <v>0</v>
      </c>
    </row>
    <row r="32" spans="1:5" x14ac:dyDescent="0.25">
      <c r="A32" s="97" t="s">
        <v>67</v>
      </c>
      <c r="B32" s="67" t="s">
        <v>86</v>
      </c>
      <c r="C32" s="95">
        <v>53.19</v>
      </c>
      <c r="D32" s="68"/>
      <c r="E32" s="69">
        <f t="shared" si="1"/>
        <v>0</v>
      </c>
    </row>
    <row r="33" spans="1:6" x14ac:dyDescent="0.25">
      <c r="A33" s="94" t="s">
        <v>68</v>
      </c>
      <c r="B33" s="67" t="s">
        <v>87</v>
      </c>
      <c r="C33" s="95">
        <v>193.4</v>
      </c>
      <c r="D33" s="68"/>
      <c r="E33" s="69">
        <f t="shared" si="1"/>
        <v>0</v>
      </c>
    </row>
    <row r="34" spans="1:6" ht="45" x14ac:dyDescent="0.25">
      <c r="A34" s="66" t="s">
        <v>69</v>
      </c>
      <c r="B34" s="67" t="s">
        <v>88</v>
      </c>
      <c r="C34" s="95">
        <v>48.35</v>
      </c>
      <c r="D34" s="68"/>
      <c r="E34" s="69">
        <f t="shared" si="1"/>
        <v>0</v>
      </c>
    </row>
    <row r="35" spans="1:6" ht="90" x14ac:dyDescent="0.25">
      <c r="A35" s="66" t="s">
        <v>70</v>
      </c>
      <c r="B35" s="67" t="s">
        <v>89</v>
      </c>
      <c r="C35" s="96">
        <v>0</v>
      </c>
      <c r="D35" s="68"/>
      <c r="E35" s="69">
        <f t="shared" si="1"/>
        <v>0</v>
      </c>
    </row>
    <row r="36" spans="1:6" x14ac:dyDescent="0.25">
      <c r="A36" s="70" t="s">
        <v>40</v>
      </c>
      <c r="B36" s="71"/>
      <c r="C36" s="71"/>
      <c r="D36" s="72" t="s">
        <v>6</v>
      </c>
      <c r="E36" s="73">
        <f>IF(SUM(D6:D9)=0,0,SUM(E6:E9,E16:E35)/SUM(D6:D9))</f>
        <v>0</v>
      </c>
    </row>
    <row r="37" spans="1:6" ht="18.75" x14ac:dyDescent="0.3">
      <c r="A37" s="31" t="s">
        <v>9</v>
      </c>
      <c r="B37" s="32"/>
      <c r="C37" s="32"/>
      <c r="D37" s="32"/>
      <c r="E37" s="33"/>
    </row>
    <row r="38" spans="1:6" x14ac:dyDescent="0.25">
      <c r="A38" s="38" t="s">
        <v>10</v>
      </c>
      <c r="B38" s="39"/>
      <c r="C38" s="39"/>
      <c r="D38" s="39"/>
      <c r="E38" s="11">
        <f>ROUND(0.0035*E36,2)</f>
        <v>0</v>
      </c>
    </row>
    <row r="39" spans="1:6" x14ac:dyDescent="0.25">
      <c r="A39" s="38" t="s">
        <v>18</v>
      </c>
      <c r="B39" s="39"/>
      <c r="C39" s="39"/>
      <c r="D39" s="39"/>
      <c r="E39" s="11">
        <v>11.25</v>
      </c>
    </row>
    <row r="40" spans="1:6" x14ac:dyDescent="0.25">
      <c r="A40" s="38" t="s">
        <v>15</v>
      </c>
      <c r="B40" s="39"/>
      <c r="C40" s="39"/>
      <c r="D40" s="39"/>
      <c r="E40" s="11">
        <v>18</v>
      </c>
    </row>
    <row r="41" spans="1:6" x14ac:dyDescent="0.25">
      <c r="A41" s="38" t="s">
        <v>11</v>
      </c>
      <c r="B41" s="39"/>
      <c r="C41" s="39"/>
      <c r="D41" s="8" t="s">
        <v>6</v>
      </c>
      <c r="E41" s="11">
        <f>IF(SUM(E36:E40)&lt;100,0,SUM(E36:E40))</f>
        <v>0</v>
      </c>
    </row>
    <row r="42" spans="1:6" ht="15.75" thickBot="1" x14ac:dyDescent="0.3">
      <c r="A42" s="40" t="s">
        <v>12</v>
      </c>
      <c r="B42" s="41"/>
      <c r="C42" s="41"/>
      <c r="D42" s="12" t="str">
        <f>IF(SUM(D6:D6)=0,"",IF(SUM(D6:D6)=1,"1 Vehicle",SUM(D6:D6)&amp;" Vehicles"))</f>
        <v/>
      </c>
      <c r="E42" s="13">
        <f>E41*SUM(D6:D6)</f>
        <v>0</v>
      </c>
    </row>
    <row r="43" spans="1:6" ht="19.5" thickTop="1" x14ac:dyDescent="0.3">
      <c r="A43" s="42" t="s">
        <v>19</v>
      </c>
      <c r="B43" s="43"/>
      <c r="C43" s="43"/>
      <c r="D43" s="43"/>
      <c r="E43" s="44"/>
    </row>
    <row r="44" spans="1:6" x14ac:dyDescent="0.25">
      <c r="A44" s="47" t="s">
        <v>20</v>
      </c>
      <c r="B44" s="48"/>
      <c r="C44" s="48"/>
      <c r="D44" s="49" t="s">
        <v>21</v>
      </c>
      <c r="E44" s="50"/>
    </row>
    <row r="45" spans="1:6" x14ac:dyDescent="0.25">
      <c r="A45" s="51" t="s">
        <v>22</v>
      </c>
      <c r="B45" s="46"/>
      <c r="C45" s="46"/>
      <c r="D45" s="45" t="s">
        <v>23</v>
      </c>
      <c r="E45" s="52"/>
    </row>
    <row r="46" spans="1:6" x14ac:dyDescent="0.25">
      <c r="A46" s="56" t="s">
        <v>24</v>
      </c>
      <c r="B46" s="57"/>
      <c r="C46" s="57"/>
      <c r="D46" s="58" t="s">
        <v>25</v>
      </c>
      <c r="E46" s="59"/>
    </row>
    <row r="47" spans="1:6" ht="18.75" x14ac:dyDescent="0.3">
      <c r="A47" s="53" t="s">
        <v>26</v>
      </c>
      <c r="B47" s="54"/>
      <c r="C47" s="54"/>
      <c r="D47" s="54"/>
      <c r="E47" s="55"/>
    </row>
    <row r="48" spans="1:6" ht="14.25" customHeight="1" x14ac:dyDescent="0.25">
      <c r="A48" s="74" t="s">
        <v>29</v>
      </c>
      <c r="B48" s="75" t="s">
        <v>43</v>
      </c>
      <c r="C48" s="76"/>
      <c r="D48" s="77" t="s">
        <v>27</v>
      </c>
      <c r="E48" s="78">
        <v>310012432</v>
      </c>
      <c r="F48" s="79"/>
    </row>
    <row r="49" spans="1:6" ht="14.25" customHeight="1" x14ac:dyDescent="0.25">
      <c r="A49" s="80" t="s">
        <v>22</v>
      </c>
      <c r="B49" s="81" t="s">
        <v>44</v>
      </c>
      <c r="C49" s="82"/>
      <c r="D49" s="83"/>
      <c r="E49" s="84"/>
      <c r="F49" s="79"/>
    </row>
    <row r="50" spans="1:6" ht="14.25" customHeight="1" x14ac:dyDescent="0.25">
      <c r="A50" s="80" t="s">
        <v>24</v>
      </c>
      <c r="B50" s="85" t="s">
        <v>45</v>
      </c>
      <c r="C50" s="86"/>
      <c r="D50" s="87"/>
      <c r="E50" s="86"/>
      <c r="F50" s="79"/>
    </row>
  </sheetData>
  <sheetProtection algorithmName="SHA-512" hashValue="mKPhsHEFxQIG/V90y1uDJRJf8bAlW3djCuXPp/41eFNGOfw444cGV5VkY/B1Iw8R1css/jFGAwW6qcaxcnv2SQ==" saltValue="b2MvvMrEN1wJqe5qTHXOcA==" spinCount="100000" sheet="1" formatColumns="0" formatRows="0"/>
  <dataValidations count="2">
    <dataValidation type="list" allowBlank="1" showInputMessage="1" showErrorMessage="1" error="Only Yes or No may be entered." sqref="D16:D35" xr:uid="{85208D54-A999-4D09-ACD2-BD51A3D513A9}">
      <formula1>"Yes, No"</formula1>
    </dataValidation>
    <dataValidation type="custom" allowBlank="1" showInputMessage="1" showErrorMessage="1" error="Only one Vehicle Configuration may be entered." sqref="D9" xr:uid="{A80DC21C-D2AC-4E56-BFF7-B25D1A234FA3}">
      <formula1>IF(SUM(D6,D10,D11)=0,TRUE,FALSE)</formula1>
    </dataValidation>
  </dataValidations>
  <pageMargins left="0.7" right="0.7" top="0.75" bottom="0.75" header="0.3" footer="0.3"/>
  <pageSetup scale="91" fitToHeight="0" orientation="portrait" r:id="rId1"/>
  <headerFooter>
    <oddHeader xml:space="preserve">&amp;R11/1/2026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34A11-5236-452A-8E75-AB29BF8B7D3A}">
  <dimension ref="A1:A2"/>
  <sheetViews>
    <sheetView workbookViewId="0">
      <selection activeCell="A2" sqref="A2"/>
    </sheetView>
  </sheetViews>
  <sheetFormatPr defaultRowHeight="15" x14ac:dyDescent="0.25"/>
  <cols>
    <col min="1" max="1" width="113" bestFit="1" customWidth="1"/>
  </cols>
  <sheetData>
    <row r="1" spans="1:1" ht="21" x14ac:dyDescent="0.35">
      <c r="A1" s="17" t="s">
        <v>28</v>
      </c>
    </row>
    <row r="2" spans="1:1" ht="153.6" customHeight="1" thickBot="1" x14ac:dyDescent="0.3">
      <c r="A2" s="18" t="s">
        <v>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Line 21 - Blazer EV</vt:lpstr>
      <vt:lpstr>Instructions</vt:lpstr>
      <vt:lpstr>'Line 21 - Blazer EV'!Print_Area</vt:lpstr>
    </vt:vector>
  </TitlesOfParts>
  <Company>State of Louisiana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Austin Bachman</dc:creator>
  <cp:lastModifiedBy>Raymond McKnight (DOA)</cp:lastModifiedBy>
  <cp:lastPrinted>2026-09-08T19:10:30Z</cp:lastPrinted>
  <dcterms:created xsi:type="dcterms:W3CDTF">2016-08-11T20:23:26Z</dcterms:created>
  <dcterms:modified xsi:type="dcterms:W3CDTF">2026-11-06T21:49:34Z</dcterms:modified>
</cp:coreProperties>
</file>