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2937FEE6-8369-4B25-A093-FF095CCDB1C0}" xr6:coauthVersionLast="47" xr6:coauthVersionMax="47" xr10:uidLastSave="{00000000-0000-0000-0000-000000000000}"/>
  <bookViews>
    <workbookView xWindow="-28920" yWindow="-120" windowWidth="29040" windowHeight="15720" xr2:uid="{00000000-000D-0000-FFFF-FFFF00000000}"/>
  </bookViews>
  <sheets>
    <sheet name="Line 15 - Silverado SSV" sheetId="1" r:id="rId1"/>
    <sheet name="Instructions" sheetId="2" r:id="rId2"/>
  </sheets>
  <definedNames>
    <definedName name="_xlnm.Print_Area" localSheetId="0">'Line 15 - Silverado SSV'!$A$2:$E$64</definedName>
  </definedNames>
  <calcPr calcId="191029"/>
  <customWorkbookViews>
    <customWorkbookView name="Sonya Thomas - Personal View" guid="{419717ED-B0F0-44AF-BA0C-CF54A3F7B9F9}" mergeInterval="0" personalView="1" maximized="1" xWindow="-9" yWindow="-9" windowWidth="1938" windowHeight="1050" activeSheetId="1"/>
    <customWorkbookView name="Eric Meyers - Personal View" guid="{A4AABFBC-8208-4FD2-AF8B-B167D2E1460C}" mergeInterval="0" personalView="1" maximized="1" xWindow="-4" yWindow="-4" windowWidth="1928" windowHeight="10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41" i="1" l="1"/>
  <c r="E42" i="1"/>
  <c r="E21" i="1" l="1"/>
  <c r="E40" i="1" l="1"/>
  <c r="E43" i="1" l="1"/>
  <c r="E46" i="1"/>
  <c r="E48" i="1"/>
  <c r="E28" i="1"/>
  <c r="E20" i="1"/>
  <c r="E25" i="1"/>
  <c r="E19" i="1"/>
  <c r="E37" i="1"/>
  <c r="E24" i="1"/>
  <c r="E35" i="1"/>
  <c r="E34" i="1"/>
  <c r="E26" i="1"/>
  <c r="E44" i="1"/>
  <c r="E45" i="1"/>
  <c r="E38" i="1"/>
  <c r="E31" i="1"/>
  <c r="E36" i="1"/>
  <c r="E22" i="1"/>
  <c r="E32" i="1"/>
  <c r="E23" i="1"/>
  <c r="E33" i="1"/>
  <c r="E47" i="1"/>
  <c r="E29" i="1"/>
  <c r="E27" i="1"/>
  <c r="E39" i="1" l="1"/>
  <c r="E11" i="1" l="1"/>
  <c r="D55" i="1" l="1"/>
  <c r="E10" i="1" l="1"/>
  <c r="E7" i="1" l="1"/>
  <c r="E49" i="1" s="1"/>
  <c r="E51" i="1" l="1"/>
  <c r="E54" i="1" l="1"/>
  <c r="E55" i="1" s="1"/>
</calcChain>
</file>

<file path=xl/sharedStrings.xml><?xml version="1.0" encoding="utf-8"?>
<sst xmlns="http://schemas.openxmlformats.org/spreadsheetml/2006/main" count="130" uniqueCount="117">
  <si>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</si>
  <si>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</si>
  <si>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</si>
  <si>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</si>
  <si>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</si>
  <si>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</si>
  <si>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</si>
  <si>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</si>
  <si>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</si>
  <si>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</si>
  <si>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</si>
  <si>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</si>
  <si>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</si>
  <si>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</si>
  <si>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 Description</t>
  </si>
  <si>
    <t>Optional Configurations</t>
  </si>
  <si>
    <t>Chevrolet Silverado SSV</t>
  </si>
  <si>
    <t>RWD with 5.3L EcoTec3 V8 Engine</t>
  </si>
  <si>
    <t>4WD with 5.3L EcoTec3 V8 Engine</t>
  </si>
  <si>
    <t>Cost for Each Vehicle Plus Options</t>
  </si>
  <si>
    <t>Additional Costs</t>
  </si>
  <si>
    <t>0.35% Contract Administrative Fee</t>
  </si>
  <si>
    <t>Total Cost for Each Vehicle</t>
  </si>
  <si>
    <t>Total Cost for All Vehicles</t>
  </si>
  <si>
    <t>This spreadsheet is not a purchase order</t>
  </si>
  <si>
    <t>Gerry Lane Chevrolet</t>
  </si>
  <si>
    <t>Available Exterior Colors</t>
  </si>
  <si>
    <t>(G7C) Red Hot</t>
  </si>
  <si>
    <t>(GAZ) Summit White</t>
  </si>
  <si>
    <t>(GBA) Black</t>
  </si>
  <si>
    <t>NC</t>
  </si>
  <si>
    <t>5T5</t>
  </si>
  <si>
    <t>Rear Window Defroster</t>
  </si>
  <si>
    <t>C49</t>
  </si>
  <si>
    <t>B30</t>
  </si>
  <si>
    <t>Spray-On Bedliner</t>
  </si>
  <si>
    <t>CGN</t>
  </si>
  <si>
    <t>Delete Daytime Running Lamps and Automatic Headlamps</t>
  </si>
  <si>
    <t>9G8</t>
  </si>
  <si>
    <t>Deep-Tinted Glass</t>
  </si>
  <si>
    <t>AKO</t>
  </si>
  <si>
    <t>Common Key</t>
  </si>
  <si>
    <t>Keys - 2 additional</t>
  </si>
  <si>
    <t>5H1</t>
  </si>
  <si>
    <t>Cargo Box LED Lighting</t>
  </si>
  <si>
    <t>UF2</t>
  </si>
  <si>
    <t>Recovery Hooks (2WD; STD on 4WD)</t>
  </si>
  <si>
    <t>V76</t>
  </si>
  <si>
    <t>Upfitter Switches</t>
  </si>
  <si>
    <t>9L7</t>
  </si>
  <si>
    <t>Heavy Duty Locking Rear Differential</t>
  </si>
  <si>
    <t>G80</t>
  </si>
  <si>
    <t>70 MPH Governor</t>
  </si>
  <si>
    <t>9B9</t>
  </si>
  <si>
    <t>Trailer Brake Controller</t>
  </si>
  <si>
    <t>JL1</t>
  </si>
  <si>
    <t>Trailering Package</t>
  </si>
  <si>
    <t>Z82</t>
  </si>
  <si>
    <t>NZZ</t>
  </si>
  <si>
    <t>LA Safety Inspection Sticker - 1 Year</t>
  </si>
  <si>
    <t>All-Terrain Tire</t>
  </si>
  <si>
    <t>A2X</t>
  </si>
  <si>
    <t>PQA</t>
  </si>
  <si>
    <t>Shadow Gray Metallic(GJ1)</t>
  </si>
  <si>
    <t>(GAN) Silver Ice Metallic</t>
  </si>
  <si>
    <t xml:space="preserve"> Havana Brown Metallic(G2X)</t>
  </si>
  <si>
    <t>PCV</t>
  </si>
  <si>
    <t>BAQ</t>
  </si>
  <si>
    <t>Z71</t>
  </si>
  <si>
    <t>QDV</t>
  </si>
  <si>
    <t>9R1</t>
  </si>
  <si>
    <t>UD7</t>
  </si>
  <si>
    <t>License plate kit, front</t>
  </si>
  <si>
    <t>VK3</t>
  </si>
  <si>
    <t>ZLQ</t>
  </si>
  <si>
    <t>LA DEQ Waste Tire Fee (5 tires X $2.25 each)</t>
  </si>
  <si>
    <t>Agency  Information</t>
  </si>
  <si>
    <t>Contact Name:</t>
  </si>
  <si>
    <t>LPAA Approval No</t>
  </si>
  <si>
    <t>Phone:</t>
  </si>
  <si>
    <t>Email:</t>
  </si>
  <si>
    <t>Shopping Cart</t>
  </si>
  <si>
    <t>Vendor Information</t>
  </si>
  <si>
    <t>Eric Meyers</t>
  </si>
  <si>
    <t xml:space="preserve">Vendor No. </t>
  </si>
  <si>
    <t>225-268-7160</t>
  </si>
  <si>
    <t>eric.meyers@gerrylane.com</t>
  </si>
  <si>
    <t>Contract Line</t>
  </si>
  <si>
    <t>Delivery ARO</t>
  </si>
  <si>
    <t>Agency Name</t>
  </si>
  <si>
    <t>5W4-1WT</t>
  </si>
  <si>
    <t>CK10543</t>
  </si>
  <si>
    <t>Satin Steel Metallic(G9K)</t>
  </si>
  <si>
    <t>Flex Fuel Capable E85</t>
  </si>
  <si>
    <t>FHS</t>
  </si>
  <si>
    <t>Skid Plates (Requires 4WD)</t>
  </si>
  <si>
    <t>LWB (6.5' Box) with 5.3L EcoTec3 V8 Engine</t>
  </si>
  <si>
    <t>CC10743</t>
  </si>
  <si>
    <t xml:space="preserve">Cloth Front 40/20/40 </t>
  </si>
  <si>
    <t>AE7</t>
  </si>
  <si>
    <t>R13</t>
  </si>
  <si>
    <t>180-365 Days</t>
  </si>
  <si>
    <r>
      <t>2WD WT SAFETY PACKAGE:</t>
    </r>
    <r>
      <rPr>
        <sz val="11"/>
        <color theme="1"/>
        <rFont val="Calibri"/>
        <family val="2"/>
        <scheme val="minor"/>
      </rPr>
      <t xml:space="preserve"> </t>
    </r>
    <r>
      <rPr>
        <sz val="10"/>
        <color theme="1"/>
        <rFont val="Calibri"/>
        <family val="2"/>
        <scheme val="minor"/>
      </rPr>
      <t>Includes (UD5) Front and Rear Park Assist, (UKC) Lane Change Alert with Side Blind Zone Alert, (UFG) Rear Cross Traffic Alert, (V46) Chrome front bumper, (VJH) Chrome rear bumper and (DP6) high gloss Black mirror caps (Requires (PCV) WT Convenience Package or (ZLQ) WT Fleet Convenience Package and (KI4) 120-volt power outlet. Includes (V76) recovery hooks.)</t>
    </r>
  </si>
  <si>
    <r>
      <rPr>
        <b/>
        <sz val="11"/>
        <color theme="1"/>
        <rFont val="Calibri"/>
        <family val="2"/>
        <scheme val="minor"/>
      </rPr>
      <t>WT Appearance Package</t>
    </r>
    <r>
      <rPr>
        <sz val="11"/>
        <color theme="1"/>
        <rFont val="Calibri"/>
        <family val="2"/>
        <scheme val="minor"/>
      </rPr>
      <t xml:space="preserve"> </t>
    </r>
    <r>
      <rPr>
        <sz val="8"/>
        <color theme="1"/>
        <rFont val="Calibri"/>
        <family val="2"/>
        <scheme val="minor"/>
      </rPr>
      <t>includes (V46) Chrome front bumper, (VJH) Chrome rear bumper and (Q5U) 17" Bright Silver painted aluminum wheels (Not available (Z71) Z71 Off-Road Package or (VYU) Snow Plow Prep Package.)</t>
    </r>
  </si>
  <si>
    <r>
      <rPr>
        <b/>
        <sz val="11"/>
        <color theme="1"/>
        <rFont val="Calibri"/>
        <family val="2"/>
        <scheme val="minor"/>
      </rPr>
      <t xml:space="preserve">Seat adjuster, driver 10-way power including lumbar </t>
    </r>
    <r>
      <rPr>
        <sz val="10"/>
        <color theme="1"/>
        <rFont val="Calibri"/>
        <family val="2"/>
        <scheme val="minor"/>
      </rPr>
      <t>(Requires (ZLQ) WT Fleet Convenience Package, (KI4) 120-volt power outlet and (KC9) 120-volt bed-mounted power outlet.)</t>
    </r>
  </si>
  <si>
    <r>
      <rPr>
        <b/>
        <sz val="11"/>
        <color theme="1"/>
        <rFont val="Calibri"/>
        <family val="2"/>
        <scheme val="minor"/>
      </rPr>
      <t>Vinyl Rear Seat w/ Cloth Front</t>
    </r>
    <r>
      <rPr>
        <sz val="11"/>
        <color theme="1"/>
        <rFont val="Calibri"/>
        <family val="2"/>
        <scheme val="minor"/>
      </rPr>
      <t xml:space="preserve"> </t>
    </r>
    <r>
      <rPr>
        <sz val="10"/>
        <color theme="1"/>
        <rFont val="Calibri"/>
        <family val="2"/>
        <scheme val="minor"/>
      </rPr>
      <t>(requires AE7 or AZ3)</t>
    </r>
  </si>
  <si>
    <t>Carpet Floor Covering (Includes mats)</t>
  </si>
  <si>
    <r>
      <rPr>
        <b/>
        <sz val="11"/>
        <color theme="1"/>
        <rFont val="Calibri"/>
        <family val="2"/>
        <scheme val="minor"/>
      </rPr>
      <t>WT Convenience Package:</t>
    </r>
    <r>
      <rPr>
        <sz val="11"/>
        <color theme="1"/>
        <rFont val="Calibri"/>
        <family val="2"/>
        <scheme val="minor"/>
      </rPr>
      <t xml:space="preserve"> </t>
    </r>
    <r>
      <rPr>
        <sz val="10"/>
        <color theme="1"/>
        <rFont val="Calibri"/>
        <family val="2"/>
        <scheme val="minor"/>
      </rPr>
      <t>Includes (AQQ) Remote Keyless Entry, (QT5) power lock and release tailgate with lift assist, (AKO) tinted windows, (C49) rear-window defogger, (K34) cruise control, (DLF) power mirrors (When ordered with (PQA) WT Safety Package, (DLF) power mirrors include (UKC) Lane Change Alert with Side Blind Zone Alert and (DP6) high-gloss mirror caps.)</t>
    </r>
  </si>
  <si>
    <r>
      <rPr>
        <b/>
        <sz val="11"/>
        <color theme="1"/>
        <rFont val="Calibri"/>
        <family val="2"/>
        <scheme val="minor"/>
      </rPr>
      <t xml:space="preserve">Work Truck Package: </t>
    </r>
    <r>
      <rPr>
        <sz val="10"/>
        <color theme="1"/>
        <rFont val="Calibri"/>
        <family val="2"/>
        <scheme val="minor"/>
      </rPr>
      <t>Includes (NZZ) skid plates, (K47) heavy-duty air cleaner (Requires (QDV) and 4WD. Not available with (Z71) Z71 Off-Road Package.</t>
    </r>
  </si>
  <si>
    <r>
      <rPr>
        <b/>
        <sz val="11"/>
        <color theme="1"/>
        <rFont val="Calibri"/>
        <family val="2"/>
        <scheme val="minor"/>
      </rPr>
      <t>Rear Park Assist:</t>
    </r>
    <r>
      <rPr>
        <sz val="10"/>
        <color theme="1"/>
        <rFont val="Calibri"/>
        <family val="2"/>
        <scheme val="minor"/>
      </rPr>
      <t xml:space="preserve"> Ultrasonic (Requires (R13) WT Appearance Package, (Z82) Trailering Package, (JL1) trailer brake controller, (KI4) power outlet, and either (PCV) Convenience Package or (ZLQ) WT Fleet Convenience Package.)</t>
    </r>
  </si>
  <si>
    <r>
      <rPr>
        <b/>
        <sz val="11"/>
        <color theme="1"/>
        <rFont val="Calibri"/>
        <family val="2"/>
        <scheme val="minor"/>
      </rPr>
      <t>Seats, Front cloth and second row vinyl:</t>
    </r>
    <r>
      <rPr>
        <sz val="11"/>
        <color theme="1"/>
        <rFont val="Calibri"/>
        <family val="2"/>
        <scheme val="minor"/>
      </rPr>
      <t xml:space="preserve"> </t>
    </r>
    <r>
      <rPr>
        <sz val="10"/>
        <color theme="1"/>
        <rFont val="Calibri"/>
        <family val="2"/>
        <scheme val="minor"/>
      </rPr>
      <t>(Requires C*10*43 model and included and (5W4) Special Service Vehicle.)</t>
    </r>
  </si>
  <si>
    <r>
      <t xml:space="preserve">Z71 Off-Road Package: </t>
    </r>
    <r>
      <rPr>
        <b/>
        <sz val="10"/>
        <color theme="1"/>
        <rFont val="Calibri"/>
        <family val="2"/>
        <scheme val="minor"/>
      </rPr>
      <t>Includes (Z71) Off-Road suspension, (JHD) Hill Descent Control, (NZZ) skid plates, (K47) heavy-duty air cleaner and Z71 hard badge (Requires 4WD model, (Z82) Trailering Package and AT or MT tires. Includes (G80) locking differential and (NQH) 2-speed transfer case. Not available with (R13) WT Appearance Package.)</t>
    </r>
  </si>
  <si>
    <r>
      <t xml:space="preserve">WT Fleet Convenience Package: </t>
    </r>
    <r>
      <rPr>
        <b/>
        <sz val="10"/>
        <color theme="1"/>
        <rFont val="Calibri"/>
        <family val="2"/>
        <scheme val="minor"/>
      </rPr>
      <t>Includes (AQQ) Remote Keyless Entry, (QT5) power lock and release tailgate with lift assist, (K34) cruise control, (DLF) power mirrors (When ordered with (PQA) WT Safety Package, (DLF) power mirrors include (UKC) Lane Change Alert with Side Blind Zone Alert and (DP6) high-gloss mirror caps.)</t>
    </r>
  </si>
  <si>
    <r>
      <t xml:space="preserve">Decal delete, Pickup box: </t>
    </r>
    <r>
      <rPr>
        <b/>
        <sz val="10"/>
        <color theme="1"/>
        <rFont val="Calibri"/>
        <family val="2"/>
        <scheme val="minor"/>
      </rPr>
      <t>Deletes the "4x4" decal from the side of the pickup box (Requires 4WD models only. Not available with SEO (8F2) ornamentation delete.)</t>
    </r>
  </si>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</sst>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4" fillId="0" borderId="10" xfId="0" applyFont="1" applyBorder="1" applyProtection="1">
      <protection hidden="1"/>
    </xf>
    <xf numFmtId="0" fontId="4" fillId="0" borderId="11" xfId="0" applyFont="1" applyBorder="1" applyProtection="1">
      <protection hidden="1"/>
    </xf>
    <xf numFmtId="0" fontId="4" fillId="0" borderId="12" xfId="0" applyFont="1" applyBorder="1" applyProtection="1">
      <protection hidden="1"/>
    </xf>
    <xf numFmtId="0" fontId="0" fillId="0" borderId="10" xfId="0" applyBorder="1" applyAlignment="1" applyProtection="1">
      <alignment wrapText="1"/>
      <protection hidden="1"/>
    </xf>
    <xf numFmtId="0" fontId="0" fillId="0" borderId="11" xfId="0" applyBorder="1" applyProtection="1">
      <protection hidden="1"/>
    </xf>
    <xf numFmtId="44" fontId="0" fillId="0" borderId="11" xfId="1" applyFont="1" applyBorder="1" applyProtection="1">
      <protection hidden="1"/>
    </xf>
    <xf numFmtId="0" fontId="0" fillId="5" borderId="11" xfId="0" applyFill="1" applyBorder="1" applyProtection="1">
      <protection locked="0"/>
    </xf>
    <xf numFmtId="44" fontId="0" fillId="0" borderId="12" xfId="0" applyNumberFormat="1" applyBorder="1" applyProtection="1">
      <protection hidden="1"/>
    </xf>
    <xf numFmtId="0" fontId="4" fillId="0" borderId="10" xfId="0" applyFont="1" applyBorder="1" applyAlignment="1" applyProtection="1">
      <alignment wrapText="1"/>
      <protection hidden="1"/>
    </xf>
    <xf numFmtId="0" fontId="0" fillId="0" borderId="11" xfId="0" applyBorder="1" applyAlignment="1" applyProtection="1">
      <alignment horizontal="center"/>
      <protection hidden="1"/>
    </xf>
    <xf numFmtId="0" fontId="0" fillId="0" borderId="13" xfId="0" applyBorder="1" applyAlignment="1" applyProtection="1">
      <alignment horizontal="center" wrapText="1"/>
      <protection hidden="1"/>
    </xf>
    <xf numFmtId="0" fontId="0" fillId="5" borderId="14" xfId="0" applyFill="1" applyBorder="1" applyAlignment="1" applyProtection="1">
      <alignment horizontal="center" wrapText="1"/>
      <protection locked="0"/>
    </xf>
    <xf numFmtId="0" fontId="0" fillId="0" borderId="10" xfId="0" applyBorder="1" applyAlignment="1" applyProtection="1">
      <alignment horizontal="center" wrapText="1"/>
      <protection hidden="1"/>
    </xf>
    <xf numFmtId="0" fontId="0" fillId="5" borderId="11" xfId="0" applyFill="1" applyBorder="1" applyAlignment="1" applyProtection="1">
      <alignment horizontal="center" wrapText="1"/>
      <protection locked="0"/>
    </xf>
    <xf numFmtId="44" fontId="0" fillId="0" borderId="12" xfId="0" applyNumberFormat="1" applyBorder="1" applyAlignment="1" applyProtection="1">
      <alignment horizontal="center"/>
      <protection hidden="1"/>
    </xf>
    <xf numFmtId="0" fontId="0" fillId="0" borderId="16" xfId="0" applyBorder="1" applyProtection="1">
      <protection hidden="1"/>
    </xf>
    <xf numFmtId="44" fontId="0" fillId="0" borderId="17" xfId="0" applyNumberFormat="1" applyBorder="1" applyProtection="1">
      <protection hidden="1"/>
    </xf>
    <xf numFmtId="44" fontId="0" fillId="0" borderId="11" xfId="1" applyFont="1" applyBorder="1" applyAlignment="1" applyProtection="1">
      <alignment horizontal="right"/>
      <protection hidden="1"/>
    </xf>
    <xf numFmtId="0" fontId="0" fillId="5" borderId="12" xfId="0" applyFill="1" applyBorder="1" applyAlignment="1" applyProtection="1">
      <alignment horizontal="left"/>
      <protection locked="0"/>
    </xf>
    <xf numFmtId="0" fontId="0" fillId="0" borderId="15" xfId="0" applyBorder="1" applyAlignment="1">
      <alignment horizontal="right"/>
    </xf>
    <xf numFmtId="0" fontId="2" fillId="0" borderId="10"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7" fillId="0" borderId="19" xfId="0" applyFont="1" applyBorder="1" applyAlignment="1" applyProtection="1">
      <alignment horizontal="center"/>
      <protection hidden="1"/>
    </xf>
    <xf numFmtId="0" fontId="0" fillId="0" borderId="10" xfId="0" applyBorder="1" applyAlignment="1">
      <alignment horizontal="right"/>
    </xf>
    <xf numFmtId="0" fontId="0" fillId="0" borderId="11" xfId="0" applyBorder="1"/>
    <xf numFmtId="0" fontId="4" fillId="0" borderId="10" xfId="0" applyFont="1" applyBorder="1" applyAlignment="1">
      <alignment horizontal="right"/>
    </xf>
    <xf numFmtId="0" fontId="4" fillId="0" borderId="12" xfId="0" applyFont="1" applyBorder="1" applyAlignment="1">
      <alignment horizontal="center"/>
    </xf>
    <xf numFmtId="0" fontId="0" fillId="5" borderId="12" xfId="0" applyFill="1" applyBorder="1" applyAlignment="1" applyProtection="1">
      <alignment horizontal="left" wrapText="1"/>
      <protection locked="0"/>
    </xf>
    <xf numFmtId="0" fontId="7" fillId="0" borderId="20" xfId="0" applyFont="1" applyBorder="1" applyAlignment="1" applyProtection="1">
      <alignment horizontal="center"/>
      <protection hidden="1"/>
    </xf>
    <xf numFmtId="0" fontId="0" fillId="4" borderId="10" xfId="0" applyFill="1" applyBorder="1" applyAlignment="1" applyProtection="1">
      <alignment horizontal="center" wrapText="1"/>
      <protection hidden="1"/>
    </xf>
    <xf numFmtId="0" fontId="4" fillId="0" borderId="18" xfId="0" applyFont="1" applyBorder="1" applyAlignment="1" applyProtection="1">
      <alignment horizontal="center"/>
      <protection hidden="1"/>
    </xf>
    <xf numFmtId="0" fontId="4" fillId="0" borderId="0" xfId="0" applyFont="1"/>
    <xf numFmtId="11" fontId="0" fillId="0" borderId="11" xfId="0" applyNumberFormat="1" applyBorder="1" applyAlignment="1" applyProtection="1">
      <alignment horizontal="center"/>
      <protection hidden="1"/>
    </xf>
    <xf numFmtId="0" fontId="0" fillId="6" borderId="10" xfId="0" applyFill="1" applyBorder="1" applyAlignment="1" applyProtection="1">
      <alignment wrapText="1"/>
      <protection hidden="1"/>
    </xf>
    <xf numFmtId="0" fontId="0" fillId="6" borderId="11" xfId="0" applyFill="1" applyBorder="1" applyAlignment="1" applyProtection="1">
      <alignment horizontal="center"/>
      <protection hidden="1"/>
    </xf>
    <xf numFmtId="44" fontId="0" fillId="6" borderId="11" xfId="1" applyFont="1" applyFill="1" applyBorder="1" applyAlignment="1" applyProtection="1">
      <alignment horizontal="right"/>
      <protection hidden="1"/>
    </xf>
    <xf numFmtId="0" fontId="4" fillId="6" borderId="10" xfId="0" applyFont="1" applyFill="1" applyBorder="1" applyAlignment="1" applyProtection="1">
      <alignment wrapText="1"/>
      <protection hidden="1"/>
    </xf>
    <xf numFmtId="0" fontId="11" fillId="6" borderId="11" xfId="0" applyFont="1" applyFill="1" applyBorder="1"/>
    <xf numFmtId="8" fontId="0" fillId="0" borderId="11" xfId="1" applyNumberFormat="1" applyFont="1" applyBorder="1" applyAlignment="1" applyProtection="1">
      <alignment horizontal="right"/>
      <protection hidden="1"/>
    </xf>
    <xf numFmtId="0" fontId="0" fillId="0" borderId="18" xfId="0" applyBorder="1" applyAlignment="1" applyProtection="1">
      <alignment horizontal="center" wrapText="1"/>
      <protection hidden="1"/>
    </xf>
    <xf numFmtId="0" fontId="0" fillId="0" borderId="24" xfId="0" applyBorder="1" applyAlignment="1" applyProtection="1">
      <alignment horizontal="center" wrapText="1"/>
      <protection hidden="1"/>
    </xf>
    <xf numFmtId="0" fontId="0" fillId="0" borderId="11" xfId="0" applyBorder="1" applyAlignment="1">
      <alignment horizontal="left"/>
    </xf>
    <xf numFmtId="0" fontId="0" fillId="5" borderId="11" xfId="0" applyFill="1" applyBorder="1" applyAlignment="1" applyProtection="1">
      <alignment horizontal="center" wrapText="1"/>
      <protection locked="0"/>
    </xf>
    <xf numFmtId="0" fontId="0" fillId="4" borderId="5" xfId="0" applyFill="1" applyBorder="1" applyAlignment="1" applyProtection="1">
      <alignment horizontal="center" wrapText="1"/>
      <protection hidden="1"/>
    </xf>
    <xf numFmtId="0" fontId="0" fillId="4" borderId="24" xfId="0" applyFill="1" applyBorder="1" applyAlignment="1" applyProtection="1">
      <alignment horizontal="center" wrapText="1"/>
      <protection hidden="1"/>
    </xf>
    <xf numFmtId="0" fontId="2" fillId="3" borderId="25" xfId="0" applyFont="1" applyFill="1" applyBorder="1" applyAlignment="1" applyProtection="1">
      <alignment horizontal="center"/>
      <protection hidden="1"/>
    </xf>
    <xf numFmtId="0" fontId="6" fillId="4" borderId="25" xfId="0" applyFont="1" applyFill="1" applyBorder="1" applyAlignment="1" applyProtection="1">
      <alignment horizontal="left" vertical="center" wrapText="1"/>
      <protection hidden="1"/>
    </xf>
    <xf numFmtId="14" fontId="0" fillId="0" borderId="0" xfId="0" applyNumberFormat="1"/>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4" fillId="0" borderId="18" xfId="0" applyFont="1" applyBorder="1" applyAlignment="1" applyProtection="1">
      <alignment horizontal="centerContinuous"/>
      <protection hidden="1"/>
    </xf>
    <xf numFmtId="0" fontId="4" fillId="0" borderId="6" xfId="0" applyFont="1" applyBorder="1" applyAlignment="1" applyProtection="1">
      <alignment horizontal="centerContinuous"/>
      <protection hidden="1"/>
    </xf>
    <xf numFmtId="0" fontId="2" fillId="3" borderId="7" xfId="0" applyFont="1" applyFill="1" applyBorder="1" applyAlignment="1" applyProtection="1">
      <alignment horizontal="centerContinuous"/>
      <protection hidden="1"/>
    </xf>
    <xf numFmtId="0" fontId="2" fillId="3" borderId="8" xfId="0" applyFont="1" applyFill="1" applyBorder="1" applyAlignment="1" applyProtection="1">
      <alignment horizontal="centerContinuous"/>
      <protection hidden="1"/>
    </xf>
    <xf numFmtId="0" fontId="2" fillId="3" borderId="9" xfId="0" applyFont="1" applyFill="1" applyBorder="1" applyAlignment="1" applyProtection="1">
      <alignment horizontal="centerContinuous"/>
      <protection hidden="1"/>
    </xf>
    <xf numFmtId="0" fontId="3" fillId="3" borderId="10" xfId="0" applyFont="1" applyFill="1" applyBorder="1" applyAlignment="1" applyProtection="1">
      <alignment horizontal="centerContinuous" wrapText="1"/>
      <protection hidden="1"/>
    </xf>
    <xf numFmtId="0" fontId="3" fillId="3" borderId="11" xfId="0" applyFont="1" applyFill="1" applyBorder="1" applyAlignment="1" applyProtection="1">
      <alignment horizontal="centerContinuous" wrapText="1"/>
      <protection hidden="1"/>
    </xf>
    <xf numFmtId="0" fontId="3" fillId="3" borderId="12"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wrapText="1"/>
      <protection hidden="1"/>
    </xf>
    <xf numFmtId="0" fontId="3" fillId="3" borderId="5" xfId="0" applyFont="1" applyFill="1" applyBorder="1" applyAlignment="1" applyProtection="1">
      <alignment horizontal="centerContinuous" wrapText="1"/>
      <protection hidden="1"/>
    </xf>
    <xf numFmtId="0" fontId="3" fillId="3" borderId="6"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protection hidden="1"/>
    </xf>
    <xf numFmtId="0" fontId="3" fillId="3" borderId="5" xfId="0" applyFont="1" applyFill="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0" fontId="0" fillId="0" borderId="10" xfId="0" applyBorder="1" applyAlignment="1" applyProtection="1">
      <alignment horizontal="centerContinuous"/>
      <protection hidden="1"/>
    </xf>
    <xf numFmtId="0" fontId="0" fillId="0" borderId="11" xfId="0" applyBorder="1" applyAlignment="1" applyProtection="1">
      <alignment horizontal="centerContinuous"/>
      <protection hidden="1"/>
    </xf>
    <xf numFmtId="0" fontId="3" fillId="3" borderId="10" xfId="0" applyFont="1" applyFill="1" applyBorder="1" applyAlignment="1" applyProtection="1">
      <alignment horizontal="centerContinuous"/>
      <protection hidden="1"/>
    </xf>
    <xf numFmtId="0" fontId="3" fillId="3" borderId="11" xfId="0" applyFont="1" applyFill="1" applyBorder="1" applyAlignment="1" applyProtection="1">
      <alignment horizontal="centerContinuous"/>
      <protection hidden="1"/>
    </xf>
    <xf numFmtId="0" fontId="3" fillId="3" borderId="12"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164" fontId="0" fillId="0" borderId="11" xfId="0" applyNumberFormat="1" applyBorder="1" applyAlignment="1">
      <alignment horizontal="centerContinuous"/>
    </xf>
    <xf numFmtId="164" fontId="0" fillId="0" borderId="12" xfId="0" applyNumberFormat="1" applyBorder="1" applyAlignment="1">
      <alignment horizontal="centerContinuous"/>
    </xf>
    <xf numFmtId="0" fontId="0" fillId="0" borderId="16" xfId="0" applyBorder="1" applyAlignment="1">
      <alignment horizontal="centerContinuous"/>
    </xf>
    <xf numFmtId="0" fontId="0" fillId="0" borderId="17" xfId="0" applyBorder="1" applyAlignment="1">
      <alignment horizontal="centerContinuous"/>
    </xf>
    <xf numFmtId="0" fontId="3" fillId="3" borderId="21" xfId="0" applyFont="1" applyFill="1" applyBorder="1" applyAlignment="1" applyProtection="1">
      <alignment horizontal="centerContinuous"/>
      <protection hidden="1"/>
    </xf>
    <xf numFmtId="0" fontId="3" fillId="3" borderId="22" xfId="0" applyFont="1" applyFill="1" applyBorder="1" applyAlignment="1" applyProtection="1">
      <alignment horizontal="centerContinuous"/>
      <protection hidden="1"/>
    </xf>
    <xf numFmtId="0" fontId="3" fillId="3" borderId="23" xfId="0" applyFont="1" applyFill="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tabSelected="1" view="pageLayout" zoomScaleNormal="100" zoomScaleSheetLayoutView="85" workbookViewId="0">
      <selection activeCell="E7" sqref="E7"/>
    </sheetView>
  </sheetViews>
  <sheetFormatPr defaultColWidth="4.42578125" defaultRowHeight="15" x14ac:dyDescent="0.25"/>
  <cols>
    <col min="1" max="1" width="40.7109375" customWidth="1"/>
    <col min="2" max="2" width="18.7109375" bestFit="1" customWidth="1"/>
    <col min="3" max="3" width="23.28515625" bestFit="1" customWidth="1"/>
    <col min="4" max="4" width="21.28515625" bestFit="1" customWidth="1"/>
    <col min="5" max="5" width="20.42578125" bestFit="1" customWidth="1"/>
  </cols>
  <sheetData>
    <row r="1" spans="1:5" ht="15.75" thickBot="1" x14ac:dyDescent="0.3">
      <c r="A1" t="s">
        <v>116</v>
      </c>
      <c r="E1" s="50">
        <v>45910</v>
      </c>
    </row>
    <row r="2" spans="1:5" ht="27" customHeight="1" thickTop="1" x14ac:dyDescent="0.3">
      <c r="A2" s="51" t="s">
        <v>24</v>
      </c>
      <c r="B2" s="52"/>
      <c r="C2" s="52"/>
      <c r="D2" s="52"/>
      <c r="E2" s="53"/>
    </row>
    <row r="3" spans="1:5" s="34" customFormat="1" ht="21" x14ac:dyDescent="0.35">
      <c r="A3" s="21" t="s">
        <v>16</v>
      </c>
      <c r="B3" s="22" t="s">
        <v>87</v>
      </c>
      <c r="C3" s="23">
        <v>15</v>
      </c>
      <c r="D3" s="25" t="s">
        <v>88</v>
      </c>
      <c r="E3" s="31" t="s">
        <v>101</v>
      </c>
    </row>
    <row r="4" spans="1:5" s="34" customFormat="1" x14ac:dyDescent="0.25">
      <c r="A4" s="24" t="s">
        <v>12</v>
      </c>
      <c r="B4" s="22">
        <v>4400023794</v>
      </c>
      <c r="C4" s="33" t="s">
        <v>13</v>
      </c>
      <c r="D4" s="54" t="s">
        <v>25</v>
      </c>
      <c r="E4" s="55"/>
    </row>
    <row r="5" spans="1:5" ht="21" customHeight="1" x14ac:dyDescent="0.35">
      <c r="A5" s="56" t="s">
        <v>1</v>
      </c>
      <c r="B5" s="57"/>
      <c r="C5" s="57"/>
      <c r="D5" s="57"/>
      <c r="E5" s="58"/>
    </row>
    <row r="6" spans="1:5" x14ac:dyDescent="0.25">
      <c r="A6" s="1" t="s">
        <v>2</v>
      </c>
      <c r="B6" s="2" t="s">
        <v>3</v>
      </c>
      <c r="C6" s="2" t="s">
        <v>0</v>
      </c>
      <c r="D6" s="2" t="s">
        <v>4</v>
      </c>
      <c r="E6" s="3" t="s">
        <v>5</v>
      </c>
    </row>
    <row r="7" spans="1:5" x14ac:dyDescent="0.25">
      <c r="A7" s="4" t="s">
        <v>17</v>
      </c>
      <c r="B7" s="5" t="s">
        <v>90</v>
      </c>
      <c r="C7" s="6">
        <v>44365</v>
      </c>
      <c r="D7" s="7"/>
      <c r="E7" s="8">
        <f>$C7*D7</f>
        <v>0</v>
      </c>
    </row>
    <row r="8" spans="1:5" ht="18.75" customHeight="1" x14ac:dyDescent="0.3">
      <c r="A8" s="59" t="s">
        <v>15</v>
      </c>
      <c r="B8" s="60"/>
      <c r="C8" s="60"/>
      <c r="D8" s="60"/>
      <c r="E8" s="61"/>
    </row>
    <row r="9" spans="1:5" x14ac:dyDescent="0.25">
      <c r="A9" s="9" t="s">
        <v>10</v>
      </c>
      <c r="B9" s="2" t="s">
        <v>3</v>
      </c>
      <c r="C9" s="2" t="s">
        <v>0</v>
      </c>
      <c r="D9" s="2"/>
      <c r="E9" s="3"/>
    </row>
    <row r="10" spans="1:5" x14ac:dyDescent="0.25">
      <c r="A10" s="4" t="s">
        <v>18</v>
      </c>
      <c r="B10" s="5" t="s">
        <v>91</v>
      </c>
      <c r="C10" s="6">
        <v>47536.3</v>
      </c>
      <c r="D10" s="7"/>
      <c r="E10" s="8">
        <f>$C10*D10</f>
        <v>0</v>
      </c>
    </row>
    <row r="11" spans="1:5" x14ac:dyDescent="0.25">
      <c r="A11" s="4" t="s">
        <v>96</v>
      </c>
      <c r="B11" s="5" t="s">
        <v>97</v>
      </c>
      <c r="C11" s="6">
        <v>44653.3</v>
      </c>
      <c r="D11" s="7"/>
      <c r="E11" s="8">
        <f>$C11*D11</f>
        <v>0</v>
      </c>
    </row>
    <row r="12" spans="1:5" ht="18.75" customHeight="1" x14ac:dyDescent="0.3">
      <c r="A12" s="62" t="s">
        <v>26</v>
      </c>
      <c r="B12" s="63"/>
      <c r="C12" s="63"/>
      <c r="D12" s="63"/>
      <c r="E12" s="64"/>
    </row>
    <row r="13" spans="1:5" x14ac:dyDescent="0.25">
      <c r="A13" s="11" t="s">
        <v>27</v>
      </c>
      <c r="B13" s="12"/>
      <c r="C13" s="42" t="s">
        <v>29</v>
      </c>
      <c r="D13" s="43"/>
      <c r="E13" s="12"/>
    </row>
    <row r="14" spans="1:5" x14ac:dyDescent="0.25">
      <c r="A14" s="13" t="s">
        <v>28</v>
      </c>
      <c r="B14" s="14"/>
      <c r="C14" s="42" t="s">
        <v>64</v>
      </c>
      <c r="D14" s="43"/>
      <c r="E14" s="14"/>
    </row>
    <row r="15" spans="1:5" x14ac:dyDescent="0.25">
      <c r="A15" s="13" t="s">
        <v>63</v>
      </c>
      <c r="B15" s="14"/>
      <c r="C15" s="42" t="s">
        <v>65</v>
      </c>
      <c r="D15" s="43"/>
      <c r="E15" s="14"/>
    </row>
    <row r="16" spans="1:5" x14ac:dyDescent="0.25">
      <c r="A16" s="32" t="s">
        <v>92</v>
      </c>
      <c r="B16" s="14"/>
      <c r="C16" s="46" t="s">
        <v>92</v>
      </c>
      <c r="D16" s="47"/>
      <c r="E16" s="14"/>
    </row>
    <row r="17" spans="1:5" ht="18.75" customHeight="1" x14ac:dyDescent="0.3">
      <c r="A17" s="65" t="s">
        <v>6</v>
      </c>
      <c r="B17" s="66"/>
      <c r="C17" s="66"/>
      <c r="D17" s="66"/>
      <c r="E17" s="67"/>
    </row>
    <row r="18" spans="1:5" x14ac:dyDescent="0.25">
      <c r="A18" s="1" t="s">
        <v>14</v>
      </c>
      <c r="B18" s="2" t="s">
        <v>7</v>
      </c>
      <c r="C18" s="2" t="s">
        <v>8</v>
      </c>
      <c r="D18" s="2" t="s">
        <v>9</v>
      </c>
      <c r="E18" s="3" t="s">
        <v>5</v>
      </c>
    </row>
    <row r="19" spans="1:5" ht="54" x14ac:dyDescent="0.25">
      <c r="A19" s="4" t="s">
        <v>108</v>
      </c>
      <c r="B19" s="10" t="s">
        <v>67</v>
      </c>
      <c r="C19" s="18">
        <v>159.25</v>
      </c>
      <c r="D19" s="7"/>
      <c r="E19" s="8">
        <f t="shared" ref="E19:E39" si="0">IF(D19="Yes",$C19*SUM($D$7:$D$11),0)</f>
        <v>0</v>
      </c>
    </row>
    <row r="20" spans="1:5" ht="117.75" x14ac:dyDescent="0.25">
      <c r="A20" s="4" t="s">
        <v>107</v>
      </c>
      <c r="B20" s="10" t="s">
        <v>66</v>
      </c>
      <c r="C20" s="18">
        <v>1019.2</v>
      </c>
      <c r="D20" s="7"/>
      <c r="E20" s="8">
        <f t="shared" si="0"/>
        <v>0</v>
      </c>
    </row>
    <row r="21" spans="1:5" ht="117.75" x14ac:dyDescent="0.25">
      <c r="A21" s="9" t="s">
        <v>102</v>
      </c>
      <c r="B21" s="10" t="s">
        <v>62</v>
      </c>
      <c r="C21" s="18">
        <v>1037.4000000000001</v>
      </c>
      <c r="D21" s="7"/>
      <c r="E21" s="8">
        <f t="shared" si="0"/>
        <v>0</v>
      </c>
    </row>
    <row r="22" spans="1:5" ht="90" customHeight="1" x14ac:dyDescent="0.25">
      <c r="A22" s="9" t="s">
        <v>111</v>
      </c>
      <c r="B22" s="10" t="s">
        <v>68</v>
      </c>
      <c r="C22" s="18">
        <v>859.95</v>
      </c>
      <c r="D22" s="7"/>
      <c r="E22" s="8">
        <f t="shared" si="0"/>
        <v>0</v>
      </c>
    </row>
    <row r="23" spans="1:5" x14ac:dyDescent="0.25">
      <c r="A23" s="9" t="s">
        <v>56</v>
      </c>
      <c r="B23" s="10" t="s">
        <v>57</v>
      </c>
      <c r="C23" s="18">
        <v>359.45</v>
      </c>
      <c r="D23" s="7"/>
      <c r="E23" s="8">
        <f t="shared" si="0"/>
        <v>0</v>
      </c>
    </row>
    <row r="24" spans="1:5" x14ac:dyDescent="0.25">
      <c r="A24" s="9" t="s">
        <v>39</v>
      </c>
      <c r="B24" s="10" t="s">
        <v>40</v>
      </c>
      <c r="C24" s="18">
        <v>182</v>
      </c>
      <c r="D24" s="7"/>
      <c r="E24" s="8">
        <f t="shared" si="0"/>
        <v>0</v>
      </c>
    </row>
    <row r="25" spans="1:5" x14ac:dyDescent="0.25">
      <c r="A25" s="9" t="s">
        <v>35</v>
      </c>
      <c r="B25" s="10" t="s">
        <v>36</v>
      </c>
      <c r="C25" s="18">
        <v>495.95</v>
      </c>
      <c r="D25" s="7"/>
      <c r="E25" s="8">
        <f t="shared" si="0"/>
        <v>0</v>
      </c>
    </row>
    <row r="26" spans="1:5" x14ac:dyDescent="0.25">
      <c r="A26" s="9" t="s">
        <v>44</v>
      </c>
      <c r="B26" s="10" t="s">
        <v>45</v>
      </c>
      <c r="C26" s="18">
        <v>113.75</v>
      </c>
      <c r="D26" s="7"/>
      <c r="E26" s="8">
        <f t="shared" si="0"/>
        <v>0</v>
      </c>
    </row>
    <row r="27" spans="1:5" ht="57.6" customHeight="1" x14ac:dyDescent="0.25">
      <c r="A27" s="4" t="s">
        <v>104</v>
      </c>
      <c r="B27" s="10" t="s">
        <v>61</v>
      </c>
      <c r="C27" s="41">
        <v>263.89999999999998</v>
      </c>
      <c r="D27" s="7"/>
      <c r="E27" s="8">
        <f t="shared" si="0"/>
        <v>0</v>
      </c>
    </row>
    <row r="28" spans="1:5" x14ac:dyDescent="0.25">
      <c r="A28" s="9" t="s">
        <v>106</v>
      </c>
      <c r="B28" s="10" t="s">
        <v>34</v>
      </c>
      <c r="C28" s="18">
        <v>91</v>
      </c>
      <c r="D28" s="7"/>
      <c r="E28" s="8">
        <f t="shared" si="0"/>
        <v>0</v>
      </c>
    </row>
    <row r="29" spans="1:5" x14ac:dyDescent="0.25">
      <c r="A29" s="9" t="s">
        <v>32</v>
      </c>
      <c r="B29" s="10" t="s">
        <v>33</v>
      </c>
      <c r="C29" s="18">
        <v>204.75</v>
      </c>
      <c r="D29" s="7"/>
      <c r="E29" s="8">
        <f t="shared" si="0"/>
        <v>0</v>
      </c>
    </row>
    <row r="30" spans="1:5" x14ac:dyDescent="0.25">
      <c r="A30" s="4" t="s">
        <v>93</v>
      </c>
      <c r="B30" s="10" t="s">
        <v>94</v>
      </c>
      <c r="C30" s="18">
        <v>91</v>
      </c>
      <c r="D30" s="7"/>
      <c r="E30" s="8">
        <f t="shared" si="0"/>
        <v>0</v>
      </c>
    </row>
    <row r="31" spans="1:5" x14ac:dyDescent="0.25">
      <c r="A31" s="9" t="s">
        <v>50</v>
      </c>
      <c r="B31" s="10" t="s">
        <v>51</v>
      </c>
      <c r="C31" s="18">
        <v>359.45</v>
      </c>
      <c r="D31" s="7"/>
      <c r="E31" s="8">
        <f t="shared" si="0"/>
        <v>0</v>
      </c>
    </row>
    <row r="32" spans="1:5" x14ac:dyDescent="0.25">
      <c r="A32" s="9" t="s">
        <v>54</v>
      </c>
      <c r="B32" s="10" t="s">
        <v>55</v>
      </c>
      <c r="C32" s="18">
        <v>250.25</v>
      </c>
      <c r="D32" s="7"/>
      <c r="E32" s="8">
        <f t="shared" si="0"/>
        <v>0</v>
      </c>
    </row>
    <row r="33" spans="1:5" x14ac:dyDescent="0.25">
      <c r="A33" s="9" t="s">
        <v>95</v>
      </c>
      <c r="B33" s="10" t="s">
        <v>58</v>
      </c>
      <c r="C33" s="18">
        <v>136.5</v>
      </c>
      <c r="D33" s="7"/>
      <c r="E33" s="8">
        <f t="shared" si="0"/>
        <v>0</v>
      </c>
    </row>
    <row r="34" spans="1:5" x14ac:dyDescent="0.25">
      <c r="A34" s="9" t="s">
        <v>42</v>
      </c>
      <c r="B34" s="10" t="s">
        <v>43</v>
      </c>
      <c r="C34" s="18">
        <v>39.6</v>
      </c>
      <c r="D34" s="7"/>
      <c r="E34" s="8">
        <f t="shared" si="0"/>
        <v>0</v>
      </c>
    </row>
    <row r="35" spans="1:5" x14ac:dyDescent="0.25">
      <c r="A35" s="9" t="s">
        <v>41</v>
      </c>
      <c r="B35" s="35">
        <v>600</v>
      </c>
      <c r="C35" s="18">
        <v>22.75</v>
      </c>
      <c r="D35" s="7"/>
      <c r="E35" s="8">
        <f t="shared" si="0"/>
        <v>0</v>
      </c>
    </row>
    <row r="36" spans="1:5" x14ac:dyDescent="0.25">
      <c r="A36" s="9" t="s">
        <v>52</v>
      </c>
      <c r="B36" s="10" t="s">
        <v>53</v>
      </c>
      <c r="C36" s="18">
        <v>45.5</v>
      </c>
      <c r="D36" s="7"/>
      <c r="E36" s="8">
        <f t="shared" si="0"/>
        <v>0</v>
      </c>
    </row>
    <row r="37" spans="1:5" ht="30" x14ac:dyDescent="0.25">
      <c r="A37" s="9" t="s">
        <v>37</v>
      </c>
      <c r="B37" s="10" t="s">
        <v>38</v>
      </c>
      <c r="C37" s="18">
        <v>45.5</v>
      </c>
      <c r="D37" s="7"/>
      <c r="E37" s="8">
        <f t="shared" si="0"/>
        <v>0</v>
      </c>
    </row>
    <row r="38" spans="1:5" x14ac:dyDescent="0.25">
      <c r="A38" s="9" t="s">
        <v>48</v>
      </c>
      <c r="B38" s="10" t="s">
        <v>49</v>
      </c>
      <c r="C38" s="18">
        <v>136.5</v>
      </c>
      <c r="D38" s="7"/>
      <c r="E38" s="8">
        <f t="shared" si="0"/>
        <v>0</v>
      </c>
    </row>
    <row r="39" spans="1:5" x14ac:dyDescent="0.25">
      <c r="A39" s="9" t="s">
        <v>60</v>
      </c>
      <c r="B39" s="10" t="s">
        <v>69</v>
      </c>
      <c r="C39" s="18">
        <v>182</v>
      </c>
      <c r="D39" s="7"/>
      <c r="E39" s="8">
        <f t="shared" si="0"/>
        <v>0</v>
      </c>
    </row>
    <row r="40" spans="1:5" ht="60.75" x14ac:dyDescent="0.25">
      <c r="A40" s="36" t="s">
        <v>103</v>
      </c>
      <c r="B40" s="37" t="s">
        <v>100</v>
      </c>
      <c r="C40" s="38">
        <v>308</v>
      </c>
      <c r="D40" s="7"/>
      <c r="E40" s="8">
        <f t="shared" ref="E40:E47" si="1">IF(D40="Yes",$C40*SUM($D$7:$D$11),0)</f>
        <v>0</v>
      </c>
    </row>
    <row r="41" spans="1:5" ht="28.5" x14ac:dyDescent="0.25">
      <c r="A41" s="36" t="s">
        <v>105</v>
      </c>
      <c r="B41" s="37" t="s">
        <v>31</v>
      </c>
      <c r="C41" s="38" t="s">
        <v>30</v>
      </c>
      <c r="D41" s="7"/>
      <c r="E41" s="8">
        <f t="shared" ref="E41" si="2">IF(D41="Yes","NC",0)</f>
        <v>0</v>
      </c>
    </row>
    <row r="42" spans="1:5" x14ac:dyDescent="0.25">
      <c r="A42" s="39" t="s">
        <v>98</v>
      </c>
      <c r="B42" s="37" t="s">
        <v>99</v>
      </c>
      <c r="C42" s="38" t="s">
        <v>30</v>
      </c>
      <c r="D42" s="7"/>
      <c r="E42" s="8">
        <f t="shared" ref="E42" si="3">IF(D42="Yes","NC",0)</f>
        <v>0</v>
      </c>
    </row>
    <row r="43" spans="1:5" x14ac:dyDescent="0.25">
      <c r="A43" s="40" t="s">
        <v>72</v>
      </c>
      <c r="B43" s="37" t="s">
        <v>73</v>
      </c>
      <c r="C43" s="38" t="s">
        <v>30</v>
      </c>
      <c r="D43" s="7"/>
      <c r="E43" s="8">
        <f t="shared" ref="E43" si="4">IF(D43="Yes","NC",0)</f>
        <v>0</v>
      </c>
    </row>
    <row r="44" spans="1:5" ht="72" customHeight="1" x14ac:dyDescent="0.25">
      <c r="A44" s="36" t="s">
        <v>109</v>
      </c>
      <c r="B44" s="37" t="s">
        <v>71</v>
      </c>
      <c r="C44" s="38">
        <v>268.45</v>
      </c>
      <c r="D44" s="7"/>
      <c r="E44" s="8">
        <f t="shared" si="1"/>
        <v>0</v>
      </c>
    </row>
    <row r="45" spans="1:5" x14ac:dyDescent="0.25">
      <c r="A45" s="39" t="s">
        <v>46</v>
      </c>
      <c r="B45" s="37" t="s">
        <v>47</v>
      </c>
      <c r="C45" s="38">
        <v>45.5</v>
      </c>
      <c r="D45" s="7"/>
      <c r="E45" s="8">
        <f t="shared" si="1"/>
        <v>0</v>
      </c>
    </row>
    <row r="46" spans="1:5" ht="41.25" x14ac:dyDescent="0.25">
      <c r="A46" s="36" t="s">
        <v>110</v>
      </c>
      <c r="B46" s="37" t="s">
        <v>31</v>
      </c>
      <c r="C46" s="38" t="s">
        <v>30</v>
      </c>
      <c r="D46" s="7"/>
      <c r="E46" s="8">
        <f t="shared" ref="E46" si="5">IF(D46="Yes","NC",0)</f>
        <v>0</v>
      </c>
    </row>
    <row r="47" spans="1:5" ht="79.349999999999994" customHeight="1" x14ac:dyDescent="0.25">
      <c r="A47" s="39" t="s">
        <v>112</v>
      </c>
      <c r="B47" s="37" t="s">
        <v>74</v>
      </c>
      <c r="C47" s="38">
        <v>632.45000000000005</v>
      </c>
      <c r="D47" s="7"/>
      <c r="E47" s="8">
        <f t="shared" si="1"/>
        <v>0</v>
      </c>
    </row>
    <row r="48" spans="1:5" ht="54" x14ac:dyDescent="0.25">
      <c r="A48" s="39" t="s">
        <v>113</v>
      </c>
      <c r="B48" s="37" t="s">
        <v>70</v>
      </c>
      <c r="C48" s="38" t="s">
        <v>30</v>
      </c>
      <c r="D48" s="7"/>
      <c r="E48" s="8">
        <f t="shared" ref="E48" si="6">IF(D48="Yes","NC",0)</f>
        <v>0</v>
      </c>
    </row>
    <row r="49" spans="1:5" x14ac:dyDescent="0.25">
      <c r="A49" s="68" t="s">
        <v>19</v>
      </c>
      <c r="B49" s="69"/>
      <c r="C49" s="69"/>
      <c r="D49" s="5" t="s">
        <v>11</v>
      </c>
      <c r="E49" s="15">
        <f>IF(SUM(D7:D11)=0,0,SUM(E6:E48)/SUM(D7:D11))</f>
        <v>0</v>
      </c>
    </row>
    <row r="50" spans="1:5" ht="18.75" x14ac:dyDescent="0.3">
      <c r="A50" s="70" t="s">
        <v>20</v>
      </c>
      <c r="B50" s="71"/>
      <c r="C50" s="71"/>
      <c r="D50" s="71"/>
      <c r="E50" s="72"/>
    </row>
    <row r="51" spans="1:5" x14ac:dyDescent="0.25">
      <c r="A51" s="68" t="s">
        <v>21</v>
      </c>
      <c r="B51" s="69"/>
      <c r="C51" s="69"/>
      <c r="D51" s="69"/>
      <c r="E51" s="8">
        <f>ROUND(0.0035*E49,2)</f>
        <v>0</v>
      </c>
    </row>
    <row r="52" spans="1:5" x14ac:dyDescent="0.25">
      <c r="A52" s="68" t="s">
        <v>75</v>
      </c>
      <c r="B52" s="69"/>
      <c r="C52" s="69"/>
      <c r="D52" s="69"/>
      <c r="E52" s="8">
        <v>11.25</v>
      </c>
    </row>
    <row r="53" spans="1:5" x14ac:dyDescent="0.25">
      <c r="A53" s="68" t="s">
        <v>59</v>
      </c>
      <c r="B53" s="69"/>
      <c r="C53" s="69"/>
      <c r="D53" s="69"/>
      <c r="E53" s="8">
        <v>18</v>
      </c>
    </row>
    <row r="54" spans="1:5" x14ac:dyDescent="0.25">
      <c r="A54" s="68" t="s">
        <v>22</v>
      </c>
      <c r="B54" s="69"/>
      <c r="C54" s="69"/>
      <c r="D54" s="5" t="s">
        <v>11</v>
      </c>
      <c r="E54" s="8">
        <f>IF(SUM(E49:E53)&lt;100,0,SUM(E49:E53))</f>
        <v>0</v>
      </c>
    </row>
    <row r="55" spans="1:5" ht="15.75" thickBot="1" x14ac:dyDescent="0.3">
      <c r="A55" s="73" t="s">
        <v>23</v>
      </c>
      <c r="B55" s="74"/>
      <c r="C55" s="74"/>
      <c r="D55" s="16" t="str">
        <f>IF(SUM(D7:D11)=0,"",IF(SUM(D7:D11)=1,"1 Vehicle",SUM(D7:D11)&amp;" Vehicles"))</f>
        <v/>
      </c>
      <c r="E55" s="17">
        <f>E54*SUM(D7:D11)</f>
        <v>0</v>
      </c>
    </row>
    <row r="56" spans="1:5" ht="16.5" thickTop="1" thickBot="1" x14ac:dyDescent="0.3"/>
    <row r="57" spans="1:5" ht="19.5" thickTop="1" x14ac:dyDescent="0.3">
      <c r="A57" s="79" t="s">
        <v>76</v>
      </c>
      <c r="B57" s="80"/>
      <c r="C57" s="80"/>
      <c r="D57" s="80"/>
      <c r="E57" s="81"/>
    </row>
    <row r="58" spans="1:5" x14ac:dyDescent="0.25">
      <c r="A58" s="26" t="s">
        <v>77</v>
      </c>
      <c r="B58" s="45"/>
      <c r="C58" s="45"/>
      <c r="D58" s="27" t="s">
        <v>89</v>
      </c>
      <c r="E58" s="30"/>
    </row>
    <row r="59" spans="1:5" x14ac:dyDescent="0.25">
      <c r="A59" s="26" t="s">
        <v>79</v>
      </c>
      <c r="B59" s="45"/>
      <c r="C59" s="45"/>
      <c r="D59" s="27" t="s">
        <v>78</v>
      </c>
      <c r="E59" s="19"/>
    </row>
    <row r="60" spans="1:5" x14ac:dyDescent="0.25">
      <c r="A60" s="26" t="s">
        <v>80</v>
      </c>
      <c r="B60" s="45"/>
      <c r="C60" s="45"/>
      <c r="D60" s="27" t="s">
        <v>81</v>
      </c>
      <c r="E60" s="19"/>
    </row>
    <row r="61" spans="1:5" ht="18.75" x14ac:dyDescent="0.3">
      <c r="A61" s="70" t="s">
        <v>82</v>
      </c>
      <c r="B61" s="71"/>
      <c r="C61" s="71"/>
      <c r="D61" s="71"/>
      <c r="E61" s="72"/>
    </row>
    <row r="62" spans="1:5" x14ac:dyDescent="0.25">
      <c r="A62" s="28" t="s">
        <v>25</v>
      </c>
      <c r="B62" s="44" t="s">
        <v>83</v>
      </c>
      <c r="C62" s="44"/>
      <c r="D62" s="27" t="s">
        <v>84</v>
      </c>
      <c r="E62" s="29">
        <v>310012432</v>
      </c>
    </row>
    <row r="63" spans="1:5" x14ac:dyDescent="0.25">
      <c r="A63" s="26" t="s">
        <v>79</v>
      </c>
      <c r="B63" s="75" t="s">
        <v>85</v>
      </c>
      <c r="C63" s="75"/>
      <c r="D63" s="75"/>
      <c r="E63" s="76"/>
    </row>
    <row r="64" spans="1:5" ht="15.75" thickBot="1" x14ac:dyDescent="0.3">
      <c r="A64" s="20" t="s">
        <v>80</v>
      </c>
      <c r="B64" s="77" t="s">
        <v>86</v>
      </c>
      <c r="C64" s="77"/>
      <c r="D64" s="77"/>
      <c r="E64" s="78"/>
    </row>
    <row r="65" ht="15.75" thickTop="1" x14ac:dyDescent="0.25"/>
  </sheetData>
  <sheetProtection algorithmName="SHA-512" hashValue="qCSqau9EwqPClX5IvN5Wnr0NyYk7aPPPs09jzp0bLZnajWLI9/Quo/IXE6D8/SPqHXuqmMXCTxnz7LMxJ4XhJQ==" saltValue="VG8wlZAX1PRD036eX01UYA==" spinCount="100000" sheet="1" formatColumns="0" formatRows="0"/>
  <customSheetViews>
    <customSheetView guid="{419717ED-B0F0-44AF-BA0C-CF54A3F7B9F9}" fitToPage="1">
      <selection activeCell="H6" sqref="H6"/>
      <pageMargins left="0.7" right="0.7" top="0.75" bottom="0.75" header="0.3" footer="0.3"/>
      <pageSetup scale="95" fitToHeight="0" orientation="portrait" r:id="rId1"/>
    </customSheetView>
    <customSheetView guid="{A4AABFBC-8208-4FD2-AF8B-B167D2E1460C}" fitToPage="1" topLeftCell="A25">
      <selection activeCell="C26" sqref="C26"/>
      <pageMargins left="0.7" right="0.7" top="0.75" bottom="0.75" header="0.3" footer="0.3"/>
      <pageSetup scale="95" fitToHeight="0" orientation="portrait" r:id="rId2"/>
    </customSheetView>
  </customSheetViews>
  <mergeCells count="8">
    <mergeCell ref="B62:C62"/>
    <mergeCell ref="B58:C58"/>
    <mergeCell ref="B59:C59"/>
    <mergeCell ref="B60:C60"/>
    <mergeCell ref="C15:D15"/>
    <mergeCell ref="C16:D16"/>
    <mergeCell ref="C13:D13"/>
    <mergeCell ref="C14:D14"/>
  </mergeCells>
  <dataValidations count="6">
    <dataValidation type="custom" allowBlank="1" showInputMessage="1" showErrorMessage="1" error="Only one vehicle configuration may be used on each spreadsheet." sqref="D7" xr:uid="{00000000-0002-0000-0000-000000000000}">
      <formula1>IF(SUM(D10,D11)=0,TRUE,FALSE)</formula1>
    </dataValidation>
    <dataValidation type="custom" allowBlank="1" showInputMessage="1" showErrorMessage="1" error="Only one vehicle configuration may be used on each spreadsheet." sqref="E15:E16" xr:uid="{00000000-0002-0000-0000-000001000000}">
      <formula1>IF(ISBLANK(E7),TRUE,FALSE)</formula1>
    </dataValidation>
    <dataValidation type="custom" allowBlank="1" showInputMessage="1" showErrorMessage="1" error="Only one vehicle configuration may be used on each spreadsheet." sqref="D10" xr:uid="{00000000-0002-0000-0000-000002000000}">
      <formula1>IF(SUM(D7,D11)=0,TRUE,FALSE)</formula1>
    </dataValidation>
    <dataValidation type="custom" allowBlank="1" showInputMessage="1" showErrorMessage="1" error="Only one vehicle configuration may be used on each spreadsheet." sqref="E14" xr:uid="{00000000-0002-0000-0000-000003000000}">
      <formula1>IF(ISBLANK(E8),TRUE,FALSE)</formula1>
    </dataValidation>
    <dataValidation type="custom" allowBlank="1" showInputMessage="1" showErrorMessage="1" error="Only one vehicle configuration may be used on each spreadsheet." sqref="D11" xr:uid="{00000000-0002-0000-0000-000004000000}">
      <formula1>IF(SUM(D7,D10)=0,TRUE,FALSE)</formula1>
    </dataValidation>
    <dataValidation type="list" allowBlank="1" showInputMessage="1" showErrorMessage="1" error="Only Yes or No may be entered." sqref="D19:D45 D46:D48" xr:uid="{00000000-0002-0000-0000-000005000000}">
      <formula1>"Yes, No"</formula1>
    </dataValidation>
  </dataValidations>
  <pageMargins left="0.7" right="0.7" top="0.75" bottom="0.75" header="0.3" footer="0.3"/>
  <pageSetup scale="72" fitToWidth="0" fitToHeight="0" orientation="portrait" r:id="rId3"/>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7AC3-2AFE-429D-A9C9-C9CBBC1F261C}">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8" t="s">
        <v>114</v>
      </c>
    </row>
    <row r="2" spans="1:1" ht="180.75" thickBot="1" x14ac:dyDescent="0.3">
      <c r="A2" s="49"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EA5EC-126D-4224-8E26-AD9C794A2B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495811C-DA5F-476B-A676-112F96E3101A}">
  <ds:schemaRefs>
    <ds:schemaRef ds:uri="http://schemas.microsoft.com/sharepoint/v3/contenttype/forms"/>
  </ds:schemaRefs>
</ds:datastoreItem>
</file>

<file path=customXml/itemProps3.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15 - Silverado SSV</vt:lpstr>
      <vt:lpstr>Instructions</vt:lpstr>
      <vt:lpstr>'Line 15 - Silverado SSV'!Print_Area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2025-09-10T16:51:45Z</cp:lastPrinted>
  <dcterms:created xsi:type="dcterms:W3CDTF">2016-08-11T20:23:26Z</dcterms:created>
  <dcterms:modified xsi:type="dcterms:W3CDTF">2026-03-12T21:27:53Z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