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13_ncr:1_{69E15F27-CE78-4FED-BD42-5265DB37BA7A}" xr6:coauthVersionLast="47" xr6:coauthVersionMax="47" xr10:uidLastSave="{00000000-0000-0000-0000-000000000000}"/>
  <bookViews>
    <workbookView xWindow="-28920" yWindow="-120" windowWidth="29040" windowHeight="15720" xr2:uid="{00000000-000D-0000-FFFF-FFFF00000000}"/>
  </bookViews>
  <sheets>
    <sheet name="Line 5-Tahoe PPV" sheetId="1" r:id="rId1"/>
    <sheet name="Instructions" sheetId="2" r:id="rId2"/>
  </sheets>
  <definedNames>
    <definedName name="_xlnm.Print_Area" localSheetId="0">'Line 5-Tahoe PPV'!$A$2:$E$49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E7" i="1"/>
  <c r="E19" i="1"/>
  <c r="E27" i="1"/>
  <c r="E21" i="1"/>
  <c r="E32" i="1" l="1"/>
  <c r="E23" i="1" l="1"/>
  <c r="E30" i="1" l="1"/>
  <c r="E33" i="1" l="1"/>
  <c r="E34" i="1"/>
  <c r="E18" i="1" l="1"/>
  <c r="E17" i="1" l="1"/>
  <c r="D41" i="1" l="1"/>
  <c r="E22" i="1" l="1"/>
  <c r="E20" i="1"/>
  <c r="E24" i="1"/>
  <c r="E29" i="1"/>
  <c r="E28" i="1"/>
  <c r="E31" i="1"/>
  <c r="E25" i="1"/>
  <c r="E26" i="1"/>
  <c r="E35" i="1" l="1"/>
  <c r="E37" i="1" s="1"/>
  <c r="E40" i="1" l="1"/>
  <c r="E41" i="1" s="1"/>
</calcChain>
</file>

<file path=xl/sharedStrings.xml><?xml version="1.0" encoding="utf-8"?>
<sst xmlns="http://schemas.openxmlformats.org/spreadsheetml/2006/main" count="104" uniqueCount="91">
  <si>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</si>
  <si>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</si>
  <si>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</si>
  <si>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Chevrolet Tahoe PPV</t>
  </si>
  <si>
    <t>Contract Line</t>
  </si>
  <si>
    <t>Delivery ARO</t>
  </si>
  <si>
    <t>State Contract Number</t>
  </si>
  <si>
    <t>Vendor</t>
  </si>
  <si>
    <t>Gerry Lane Chevrolet</t>
  </si>
  <si>
    <t>Base Vehicle</t>
  </si>
  <si>
    <t>Vehicle Description</t>
  </si>
  <si>
    <t>Order Code</t>
  </si>
  <si>
    <t>Unit Price</t>
  </si>
  <si>
    <t>Quantity</t>
  </si>
  <si>
    <t>Extended Price</t>
  </si>
  <si>
    <t>RWD with 5.3L EcoTec3 V8 Engine</t>
  </si>
  <si>
    <t>Optional Configurations</t>
  </si>
  <si>
    <t>Description</t>
  </si>
  <si>
    <t>4WD with 5.3L EcoTec3 V8 Engine</t>
  </si>
  <si>
    <t>Available Exterior Colors</t>
  </si>
  <si>
    <t>(GAZ) Summit White</t>
  </si>
  <si>
    <t>(GBA) Black</t>
  </si>
  <si>
    <t>Optional Equipment</t>
  </si>
  <si>
    <t>Option Description</t>
  </si>
  <si>
    <t>Option Code</t>
  </si>
  <si>
    <t>Option Unit Price</t>
  </si>
  <si>
    <t>Add Option</t>
  </si>
  <si>
    <t>NC</t>
  </si>
  <si>
    <t>Carpet Floor Covering</t>
  </si>
  <si>
    <t>B30</t>
  </si>
  <si>
    <t>Ground Studs</t>
  </si>
  <si>
    <t>UT7</t>
  </si>
  <si>
    <t>6C7</t>
  </si>
  <si>
    <t>Inoperative Rear Door Locks and Handles</t>
  </si>
  <si>
    <t>6N6</t>
  </si>
  <si>
    <t>Inoperative Rear Windows</t>
  </si>
  <si>
    <t>6N5</t>
  </si>
  <si>
    <t>Cargo Security Shade</t>
  </si>
  <si>
    <t>VRS</t>
  </si>
  <si>
    <t>Delete Daytime Running Lamps and Automatic Headlamps</t>
  </si>
  <si>
    <t>9G8</t>
  </si>
  <si>
    <t>6J3</t>
  </si>
  <si>
    <t>Horn &amp; Siren Circuit Wiring</t>
  </si>
  <si>
    <t>6J4</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</si>
  <si>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</si>
  <si>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</si>
  <si>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</si>
  <si>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</si>
  <si>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</si>
  <si>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</si>
  <si>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</si>
  <si>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</si>
  <si>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</si>
  <si>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Delivery Point of Contact Name:</t>
  </si>
  <si>
    <t>LPAA Approval No</t>
  </si>
  <si>
    <t>Phone:</t>
  </si>
  <si>
    <t>Requisition No</t>
  </si>
  <si>
    <t>Email:</t>
  </si>
  <si>
    <t>Shopping Cart</t>
  </si>
  <si>
    <t>Vendor Information</t>
  </si>
  <si>
    <t>Eric Meyers</t>
  </si>
  <si>
    <t xml:space="preserve">Vendor No. </t>
  </si>
  <si>
    <t>225-268-7160</t>
  </si>
  <si>
    <t>eric.meyers@gerrylane.com</t>
  </si>
  <si>
    <t>CC10706-9C1</t>
  </si>
  <si>
    <t>Lamp, Auxiliary Red and White Dome Light</t>
  </si>
  <si>
    <t>5Y1</t>
  </si>
  <si>
    <t>Front Center Seat (20%) delete</t>
  </si>
  <si>
    <t>Safety and Alert Package</t>
  </si>
  <si>
    <t>PQA</t>
  </si>
  <si>
    <t>180-360 Days</t>
  </si>
  <si>
    <t>(GXP) Lakeshore Blue</t>
  </si>
  <si>
    <t>(G6M) Dark Ash</t>
  </si>
  <si>
    <t>(GXD) Sterling Gray</t>
  </si>
  <si>
    <t>Cloth Rear Seat</t>
  </si>
  <si>
    <t>delete 5T5</t>
  </si>
  <si>
    <t>Front &amp; Rear Flasher</t>
  </si>
  <si>
    <t>Remote Start</t>
  </si>
  <si>
    <t>6J7</t>
  </si>
  <si>
    <t>BTV</t>
  </si>
  <si>
    <t>CK10706-9C1</t>
  </si>
  <si>
    <t>Spotlamp, Left-Hand</t>
  </si>
  <si>
    <t>7X3</t>
  </si>
  <si>
    <t>Recovery Hooks</t>
  </si>
  <si>
    <t>V76</t>
  </si>
  <si>
    <t>Aux Speaker Wiring</t>
  </si>
  <si>
    <t>WX7</t>
  </si>
  <si>
    <t>A50</t>
  </si>
  <si>
    <r>
      <t xml:space="preserve">Seats, Front Bucket - 4WD Only
</t>
    </r>
    <r>
      <rPr>
        <sz val="10"/>
        <color theme="1"/>
        <rFont val="Calibri"/>
        <family val="2"/>
        <scheme val="minor"/>
      </rPr>
      <t>Must select: (PQA) Safety &amp; Alert Package; 
(9C1) Police Vehicle; (UDA) OnStar deactivated
Includes: (D07) Floor Console</t>
    </r>
  </si>
  <si>
    <r>
      <t xml:space="preserve">Grill Lamps &amp; Siren Speakers Wiring
</t>
    </r>
    <r>
      <rPr>
        <sz val="10"/>
        <color theme="1"/>
        <rFont val="Calibri"/>
        <family val="2"/>
        <scheme val="minor"/>
      </rPr>
      <t>(Factory only option)</t>
    </r>
  </si>
  <si>
    <t>PO #___________________________________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</si>
</sst>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sz val="10"/>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5" fillId="0" borderId="6" xfId="0" applyFont="1" applyBorder="1" applyAlignment="1" applyProtection="1">
      <alignment horizontal="center"/>
      <protection hidden="1"/>
    </xf>
    <xf numFmtId="0" fontId="0" fillId="0" borderId="9" xfId="0" applyBorder="1" applyAlignment="1" applyProtection="1">
      <alignment horizontal="center"/>
      <protection hidden="1"/>
    </xf>
    <xf numFmtId="0" fontId="2" fillId="0" borderId="9" xfId="0" applyFont="1" applyBorder="1" applyAlignment="1" applyProtection="1">
      <alignment horizontal="center"/>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5" borderId="19" xfId="0" applyFill="1" applyBorder="1" applyAlignment="1" applyProtection="1">
      <alignment horizontal="center" wrapText="1"/>
      <protection locked="0"/>
    </xf>
    <xf numFmtId="44" fontId="0" fillId="0" borderId="6" xfId="0" applyNumberFormat="1" applyBorder="1" applyAlignment="1" applyProtection="1">
      <alignment horizontal="center"/>
      <protection hidden="1"/>
    </xf>
    <xf numFmtId="44" fontId="0" fillId="4" borderId="6" xfId="0" applyNumberFormat="1" applyFill="1" applyBorder="1" applyProtection="1">
      <protection hidden="1"/>
    </xf>
    <xf numFmtId="0" fontId="0" fillId="4" borderId="0" xfId="0" applyFill="1"/>
    <xf numFmtId="44" fontId="0" fillId="0" borderId="5" xfId="1" applyFont="1" applyFill="1" applyBorder="1" applyAlignment="1" applyProtection="1">
      <protection hidden="1"/>
    </xf>
    <xf numFmtId="0" fontId="0" fillId="5" borderId="5" xfId="0" applyFill="1" applyBorder="1" applyAlignment="1" applyProtection="1">
      <alignment horizontal="center" wrapText="1"/>
      <protection locked="0"/>
    </xf>
    <xf numFmtId="0" fontId="0" fillId="0" borderId="5" xfId="0" applyBorder="1" applyAlignment="1" applyProtection="1">
      <alignment horizontal="center"/>
      <protection hidden="1"/>
    </xf>
    <xf numFmtId="44" fontId="0" fillId="0" borderId="5" xfId="1" applyFont="1" applyFill="1" applyBorder="1" applyAlignment="1" applyProtection="1">
      <alignment horizontal="right"/>
      <protection hidden="1"/>
    </xf>
    <xf numFmtId="0" fontId="0" fillId="0" borderId="18" xfId="0" applyBorder="1" applyAlignment="1" applyProtection="1">
      <alignment horizontal="center" wrapText="1"/>
      <protection hidden="1"/>
    </xf>
    <xf numFmtId="0" fontId="0" fillId="0" borderId="4" xfId="0" applyBorder="1" applyAlignment="1" applyProtection="1">
      <alignment horizontal="center" wrapText="1"/>
      <protection hidden="1"/>
    </xf>
    <xf numFmtId="0" fontId="0" fillId="0" borderId="20" xfId="0" applyBorder="1" applyAlignment="1" applyProtection="1">
      <alignment horizontal="center" wrapText="1"/>
      <protection hidden="1"/>
    </xf>
    <xf numFmtId="44" fontId="0" fillId="0" borderId="0" xfId="0" applyNumberFormat="1"/>
    <xf numFmtId="0" fontId="6" fillId="0" borderId="7" xfId="0" applyFont="1" applyBorder="1" applyAlignment="1" applyProtection="1">
      <alignment horizontal="center" wrapText="1"/>
      <protection hidden="1"/>
    </xf>
    <xf numFmtId="0" fontId="2" fillId="0" borderId="8" xfId="0" applyFont="1" applyBorder="1" applyAlignment="1" applyProtection="1">
      <alignment horizontal="center" wrapText="1"/>
      <protection hidden="1"/>
    </xf>
    <xf numFmtId="0" fontId="0" fillId="0" borderId="0" xfId="0" applyAlignment="1">
      <alignment wrapText="1"/>
    </xf>
    <xf numFmtId="0" fontId="0" fillId="0" borderId="4" xfId="0" applyBorder="1" applyProtection="1">
      <protection hidden="1"/>
    </xf>
    <xf numFmtId="0" fontId="0" fillId="0" borderId="24" xfId="0" applyBorder="1" applyAlignment="1" applyProtection="1">
      <alignment wrapText="1"/>
      <protection hidden="1"/>
    </xf>
    <xf numFmtId="0" fontId="0" fillId="0" borderId="25" xfId="0" applyBorder="1" applyAlignment="1" applyProtection="1">
      <alignment wrapText="1"/>
      <protection hidden="1"/>
    </xf>
    <xf numFmtId="0" fontId="0" fillId="0" borderId="16" xfId="0" applyBorder="1" applyAlignment="1" applyProtection="1">
      <alignment wrapText="1"/>
      <protection hidden="1"/>
    </xf>
    <xf numFmtId="0" fontId="0" fillId="0" borderId="0" xfId="0" applyAlignment="1">
      <alignment horizontal="center"/>
    </xf>
    <xf numFmtId="0" fontId="2" fillId="0" borderId="0" xfId="0" applyFont="1" applyAlignment="1">
      <alignment wrapText="1"/>
    </xf>
    <xf numFmtId="0" fontId="2" fillId="0" borderId="0" xfId="0" applyFont="1"/>
    <xf numFmtId="14" fontId="2" fillId="0" borderId="0" xfId="0" applyNumberFormat="1" applyFon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6" fillId="3" borderId="12" xfId="0" applyFont="1" applyFill="1" applyBorder="1" applyAlignment="1" applyProtection="1">
      <alignment horizontal="centerContinuous"/>
      <protection hidden="1"/>
    </xf>
    <xf numFmtId="0" fontId="6" fillId="3" borderId="13" xfId="0" applyFont="1" applyFill="1" applyBorder="1" applyAlignment="1" applyProtection="1">
      <alignment horizontal="centerContinuous"/>
      <protection hidden="1"/>
    </xf>
    <xf numFmtId="0" fontId="6" fillId="3" borderId="14"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wrapText="1"/>
      <protection hidden="1"/>
    </xf>
    <xf numFmtId="0" fontId="8" fillId="3" borderId="5" xfId="0" applyFont="1" applyFill="1" applyBorder="1" applyAlignment="1" applyProtection="1">
      <alignment horizontal="centerContinuous" wrapText="1"/>
      <protection hidden="1"/>
    </xf>
    <xf numFmtId="0" fontId="8" fillId="3" borderId="6" xfId="0" applyFont="1" applyFill="1" applyBorder="1" applyAlignment="1" applyProtection="1">
      <alignment horizontal="centerContinuous" wrapText="1"/>
      <protection hidden="1"/>
    </xf>
    <xf numFmtId="0" fontId="8" fillId="3" borderId="15" xfId="0" applyFont="1" applyFill="1" applyBorder="1" applyAlignment="1" applyProtection="1">
      <alignment horizontal="centerContinuous" wrapText="1"/>
      <protection hidden="1"/>
    </xf>
    <xf numFmtId="0" fontId="8" fillId="3" borderId="16" xfId="0" applyFont="1" applyFill="1" applyBorder="1" applyAlignment="1" applyProtection="1">
      <alignment horizontal="centerContinuous" wrapText="1"/>
      <protection hidden="1"/>
    </xf>
    <xf numFmtId="0" fontId="8" fillId="3" borderId="17" xfId="0" applyFont="1" applyFill="1" applyBorder="1" applyAlignment="1" applyProtection="1">
      <alignment horizontal="centerContinuous" wrapText="1"/>
      <protection hidden="1"/>
    </xf>
    <xf numFmtId="0" fontId="8" fillId="3" borderId="15" xfId="0" applyFont="1" applyFill="1" applyBorder="1" applyAlignment="1" applyProtection="1">
      <alignment horizontal="centerContinuous"/>
      <protection hidden="1"/>
    </xf>
    <xf numFmtId="0" fontId="8" fillId="3" borderId="16" xfId="0" applyFont="1" applyFill="1" applyBorder="1" applyAlignment="1" applyProtection="1">
      <alignment horizontal="centerContinuous"/>
      <protection hidden="1"/>
    </xf>
    <xf numFmtId="0" fontId="8" fillId="3" borderId="17" xfId="0" applyFont="1" applyFill="1" applyBorder="1" applyAlignment="1" applyProtection="1">
      <alignment horizontal="centerContinuous"/>
      <protection hidden="1"/>
    </xf>
    <xf numFmtId="0" fontId="8" fillId="3" borderId="21" xfId="0" applyFont="1" applyFill="1" applyBorder="1" applyAlignment="1" applyProtection="1">
      <alignment horizontal="centerContinuous"/>
      <protection hidden="1"/>
    </xf>
    <xf numFmtId="0" fontId="8" fillId="3" borderId="22" xfId="0" applyFont="1" applyFill="1" applyBorder="1" applyAlignment="1" applyProtection="1">
      <alignment horizontal="centerContinuous"/>
      <protection hidden="1"/>
    </xf>
    <xf numFmtId="0" fontId="8" fillId="3" borderId="23"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0" xfId="0" applyAlignment="1">
      <alignment horizontal="right" wrapText="1"/>
    </xf>
    <xf numFmtId="0" fontId="0" fillId="5" borderId="0" xfId="0" applyFill="1" applyAlignment="1" applyProtection="1">
      <alignment wrapText="1"/>
      <protection locked="0"/>
    </xf>
    <xf numFmtId="0" fontId="0" fillId="5" borderId="0" xfId="0" applyFill="1" applyAlignment="1">
      <alignment horizontal="left"/>
    </xf>
    <xf numFmtId="0" fontId="2" fillId="0" borderId="0" xfId="0" applyFont="1" applyAlignment="1">
      <alignment horizontal="right" wrapText="1"/>
    </xf>
    <xf numFmtId="0" fontId="2" fillId="0" borderId="0" xfId="0" applyFont="1" applyAlignment="1">
      <alignment horizontal="center"/>
    </xf>
    <xf numFmtId="164" fontId="0" fillId="0" borderId="0" xfId="0" applyNumberFormat="1"/>
    <xf numFmtId="0" fontId="0" fillId="0" borderId="20" xfId="0" applyBorder="1" applyAlignment="1" applyProtection="1">
      <alignment horizontal="centerContinuous"/>
      <protection hidden="1"/>
    </xf>
    <xf numFmtId="0" fontId="0" fillId="0" borderId="26" xfId="0" applyBorder="1" applyAlignment="1" applyProtection="1">
      <alignment horizontal="centerContinuous"/>
      <protection hidden="1"/>
    </xf>
    <xf numFmtId="0" fontId="0" fillId="0" borderId="26" xfId="0" applyBorder="1" applyProtection="1">
      <protection hidden="1"/>
    </xf>
    <xf numFmtId="44" fontId="0" fillId="0" borderId="27" xfId="0" applyNumberFormat="1" applyBorder="1" applyProtection="1">
      <protection hidden="1"/>
    </xf>
    <xf numFmtId="0" fontId="0" fillId="0" borderId="24" xfId="0" applyBorder="1" applyAlignment="1" applyProtection="1">
      <alignment horizontal="centerContinuous" wrapText="1"/>
      <protection hidden="1"/>
    </xf>
    <xf numFmtId="0" fontId="0" fillId="0" borderId="25" xfId="0" applyBorder="1" applyAlignment="1" applyProtection="1">
      <alignment horizontal="centerContinuous" wrapText="1"/>
      <protection hidden="1"/>
    </xf>
    <xf numFmtId="0" fontId="2" fillId="0" borderId="10" xfId="0" applyFont="1" applyBorder="1" applyAlignment="1" applyProtection="1">
      <alignment horizontal="centerContinuous"/>
      <protection hidden="1"/>
    </xf>
    <xf numFmtId="0" fontId="2" fillId="0" borderId="11" xfId="0" applyFont="1" applyBorder="1" applyAlignment="1" applyProtection="1">
      <alignment horizontal="centerContinuous"/>
      <protection hidden="1"/>
    </xf>
    <xf numFmtId="0" fontId="5" fillId="4" borderId="28" xfId="0" applyFont="1" applyFill="1" applyBorder="1" applyAlignment="1" applyProtection="1">
      <alignment wrapText="1"/>
      <protection hidden="1"/>
    </xf>
    <xf numFmtId="0" fontId="4" fillId="3" borderId="28" xfId="0" applyFont="1" applyFill="1" applyBorder="1" applyAlignment="1" applyProtection="1">
      <alignment horizontal="center"/>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9"/>
  <sheetViews>
    <sheetView tabSelected="1" view="pageLayout" zoomScaleNormal="100" zoomScaleSheetLayoutView="100" workbookViewId="0">
      <selection activeCell="E11" sqref="E11"/>
    </sheetView>
  </sheetViews>
  <sheetFormatPr defaultRowHeight="15" x14ac:dyDescent="0.25"/>
  <cols>
    <col min="1" max="1" width="40.7109375" style="29" customWidth="1"/>
    <col min="2" max="2" width="20.42578125" bestFit="1" customWidth="1"/>
    <col min="3" max="3" width="16.7109375" customWidth="1"/>
    <col min="4" max="4" width="17.28515625" bestFit="1" customWidth="1"/>
    <col min="5" max="5" width="20.42578125" bestFit="1" customWidth="1"/>
    <col min="6" max="6" width="11.5703125" bestFit="1" customWidth="1"/>
  </cols>
  <sheetData>
    <row r="1" spans="1:6" s="36" customFormat="1" ht="14.25" customHeight="1" thickBot="1" x14ac:dyDescent="0.3">
      <c r="A1" s="35" t="s">
        <v>90</v>
      </c>
      <c r="E1" s="37">
        <v>45958</v>
      </c>
    </row>
    <row r="2" spans="1:6" ht="27.2" customHeight="1" thickTop="1" thickBot="1" x14ac:dyDescent="0.35">
      <c r="A2" s="38" t="s">
        <v>0</v>
      </c>
      <c r="B2" s="39"/>
      <c r="C2" s="39"/>
      <c r="D2" s="39"/>
      <c r="E2" s="40"/>
    </row>
    <row r="3" spans="1:6" ht="21.75" thickBot="1" x14ac:dyDescent="0.4">
      <c r="A3" s="27" t="s">
        <v>3</v>
      </c>
      <c r="B3" s="1" t="s">
        <v>4</v>
      </c>
      <c r="C3" s="2">
        <v>5</v>
      </c>
      <c r="D3" s="3" t="s">
        <v>5</v>
      </c>
      <c r="E3" s="4" t="s">
        <v>70</v>
      </c>
    </row>
    <row r="4" spans="1:6" ht="15.75" thickBot="1" x14ac:dyDescent="0.3">
      <c r="A4" s="28" t="s">
        <v>6</v>
      </c>
      <c r="B4" s="5">
        <v>4400023794</v>
      </c>
      <c r="C4" s="6" t="s">
        <v>7</v>
      </c>
      <c r="D4" s="71" t="s">
        <v>8</v>
      </c>
      <c r="E4" s="72"/>
    </row>
    <row r="5" spans="1:6" ht="21" customHeight="1" x14ac:dyDescent="0.35">
      <c r="A5" s="41" t="s">
        <v>9</v>
      </c>
      <c r="B5" s="42"/>
      <c r="C5" s="42"/>
      <c r="D5" s="42"/>
      <c r="E5" s="43"/>
    </row>
    <row r="6" spans="1:6" x14ac:dyDescent="0.25">
      <c r="A6" s="14" t="s">
        <v>10</v>
      </c>
      <c r="B6" s="7" t="s">
        <v>11</v>
      </c>
      <c r="C6" s="7" t="s">
        <v>12</v>
      </c>
      <c r="D6" s="7" t="s">
        <v>13</v>
      </c>
      <c r="E6" s="8" t="s">
        <v>14</v>
      </c>
    </row>
    <row r="7" spans="1:6" x14ac:dyDescent="0.25">
      <c r="A7" s="9" t="s">
        <v>15</v>
      </c>
      <c r="B7" s="10" t="s">
        <v>64</v>
      </c>
      <c r="C7" s="11">
        <v>52269.599999999999</v>
      </c>
      <c r="D7" s="12"/>
      <c r="E7" s="13">
        <f>$C7*D7</f>
        <v>0</v>
      </c>
      <c r="F7" s="26"/>
    </row>
    <row r="8" spans="1:6" ht="18.75" customHeight="1" x14ac:dyDescent="0.3">
      <c r="A8" s="44" t="s">
        <v>16</v>
      </c>
      <c r="B8" s="45"/>
      <c r="C8" s="45"/>
      <c r="D8" s="45"/>
      <c r="E8" s="46"/>
      <c r="F8" s="26"/>
    </row>
    <row r="9" spans="1:6" x14ac:dyDescent="0.25">
      <c r="A9" s="14" t="s">
        <v>17</v>
      </c>
      <c r="B9" s="7" t="s">
        <v>11</v>
      </c>
      <c r="C9" s="7" t="s">
        <v>12</v>
      </c>
      <c r="D9" s="7" t="s">
        <v>13</v>
      </c>
      <c r="E9" s="8" t="s">
        <v>14</v>
      </c>
      <c r="F9" s="26"/>
    </row>
    <row r="10" spans="1:6" x14ac:dyDescent="0.25">
      <c r="A10" s="9" t="s">
        <v>18</v>
      </c>
      <c r="B10" s="10" t="s">
        <v>80</v>
      </c>
      <c r="C10" s="11">
        <v>56706.2</v>
      </c>
      <c r="D10" s="12"/>
      <c r="E10" s="13">
        <f>$C10*D10</f>
        <v>0</v>
      </c>
      <c r="F10" s="26"/>
    </row>
    <row r="11" spans="1:6" ht="18.75" customHeight="1" x14ac:dyDescent="0.3">
      <c r="A11" s="47" t="s">
        <v>19</v>
      </c>
      <c r="B11" s="48"/>
      <c r="C11" s="48"/>
      <c r="D11" s="48"/>
      <c r="E11" s="49"/>
    </row>
    <row r="12" spans="1:6" ht="15" customHeight="1" x14ac:dyDescent="0.25">
      <c r="A12" s="23" t="s">
        <v>72</v>
      </c>
      <c r="B12" s="15"/>
      <c r="C12" s="69" t="s">
        <v>71</v>
      </c>
      <c r="D12" s="70"/>
      <c r="E12" s="15"/>
    </row>
    <row r="13" spans="1:6" ht="15" customHeight="1" x14ac:dyDescent="0.25">
      <c r="A13" s="24" t="s">
        <v>73</v>
      </c>
      <c r="B13" s="20"/>
      <c r="C13" s="69" t="s">
        <v>20</v>
      </c>
      <c r="D13" s="70"/>
      <c r="E13" s="20"/>
    </row>
    <row r="14" spans="1:6" x14ac:dyDescent="0.25">
      <c r="A14" s="25" t="s">
        <v>21</v>
      </c>
      <c r="B14" s="20"/>
      <c r="C14" s="31"/>
      <c r="D14" s="33"/>
      <c r="E14" s="32"/>
    </row>
    <row r="15" spans="1:6" ht="18.75" x14ac:dyDescent="0.3">
      <c r="A15" s="50" t="s">
        <v>22</v>
      </c>
      <c r="B15" s="51"/>
      <c r="C15" s="51"/>
      <c r="D15" s="51"/>
      <c r="E15" s="52"/>
    </row>
    <row r="16" spans="1:6" x14ac:dyDescent="0.25">
      <c r="A16" s="14" t="s">
        <v>23</v>
      </c>
      <c r="B16" s="7" t="s">
        <v>24</v>
      </c>
      <c r="C16" s="7" t="s">
        <v>25</v>
      </c>
      <c r="D16" s="7" t="s">
        <v>26</v>
      </c>
      <c r="E16" s="8" t="s">
        <v>14</v>
      </c>
    </row>
    <row r="17" spans="1:5" x14ac:dyDescent="0.25">
      <c r="A17" s="9" t="s">
        <v>67</v>
      </c>
      <c r="B17" s="21" t="s">
        <v>66</v>
      </c>
      <c r="C17" s="22" t="s">
        <v>27</v>
      </c>
      <c r="D17" s="12"/>
      <c r="E17" s="13">
        <f>IF(D17="YES","NC",0)</f>
        <v>0</v>
      </c>
    </row>
    <row r="18" spans="1:5" x14ac:dyDescent="0.25">
      <c r="A18" s="9" t="s">
        <v>74</v>
      </c>
      <c r="B18" s="21" t="s">
        <v>75</v>
      </c>
      <c r="C18" s="22" t="s">
        <v>27</v>
      </c>
      <c r="D18" s="12"/>
      <c r="E18" s="13">
        <f>IF(D18="YES","NC",0)</f>
        <v>0</v>
      </c>
    </row>
    <row r="19" spans="1:5" ht="54" x14ac:dyDescent="0.25">
      <c r="A19" s="9" t="s">
        <v>88</v>
      </c>
      <c r="B19" s="21" t="s">
        <v>87</v>
      </c>
      <c r="C19" s="22">
        <v>318.5</v>
      </c>
      <c r="D19" s="12"/>
      <c r="E19" s="17">
        <f t="shared" ref="E19:E20" si="0">IF(D19="Yes",$C19*SUM($D$7,$D$10),0)</f>
        <v>0</v>
      </c>
    </row>
    <row r="20" spans="1:5" s="18" customFormat="1" x14ac:dyDescent="0.25">
      <c r="A20" s="9" t="s">
        <v>68</v>
      </c>
      <c r="B20" s="21" t="s">
        <v>69</v>
      </c>
      <c r="C20" s="19">
        <v>750.75</v>
      </c>
      <c r="D20" s="12"/>
      <c r="E20" s="17">
        <f t="shared" si="0"/>
        <v>0</v>
      </c>
    </row>
    <row r="21" spans="1:5" s="18" customFormat="1" x14ac:dyDescent="0.25">
      <c r="A21" s="9" t="s">
        <v>37</v>
      </c>
      <c r="B21" s="21" t="s">
        <v>38</v>
      </c>
      <c r="C21" s="19">
        <v>250.25</v>
      </c>
      <c r="D21" s="12"/>
      <c r="E21" s="17">
        <f t="shared" ref="E21" si="1">IF(D21="Yes",$C21*SUM($D$7,$D$10),0)</f>
        <v>0</v>
      </c>
    </row>
    <row r="22" spans="1:5" s="18" customFormat="1" x14ac:dyDescent="0.25">
      <c r="A22" s="9" t="s">
        <v>28</v>
      </c>
      <c r="B22" s="21" t="s">
        <v>29</v>
      </c>
      <c r="C22" s="19">
        <v>177.45</v>
      </c>
      <c r="D22" s="12"/>
      <c r="E22" s="17">
        <f>IF(D22="Yes",$C22*SUM($D$7,$D$10),0)</f>
        <v>0</v>
      </c>
    </row>
    <row r="23" spans="1:5" s="18" customFormat="1" x14ac:dyDescent="0.25">
      <c r="A23" s="9" t="s">
        <v>83</v>
      </c>
      <c r="B23" s="21" t="s">
        <v>84</v>
      </c>
      <c r="C23" s="22">
        <v>45.5</v>
      </c>
      <c r="D23" s="12"/>
      <c r="E23" s="17">
        <f>IF(D23="Yes",$C23*SUM($D$7,$D$10),0)</f>
        <v>0</v>
      </c>
    </row>
    <row r="24" spans="1:5" s="18" customFormat="1" x14ac:dyDescent="0.25">
      <c r="A24" s="9" t="s">
        <v>65</v>
      </c>
      <c r="B24" s="21" t="s">
        <v>32</v>
      </c>
      <c r="C24" s="19">
        <v>154.69999999999999</v>
      </c>
      <c r="D24" s="12"/>
      <c r="E24" s="17">
        <f>IF(D24="Yes",$C24*SUM($D$7,$D$10),0)</f>
        <v>0</v>
      </c>
    </row>
    <row r="25" spans="1:5" s="18" customFormat="1" ht="28.5" x14ac:dyDescent="0.25">
      <c r="A25" s="9" t="s">
        <v>89</v>
      </c>
      <c r="B25" s="21" t="s">
        <v>41</v>
      </c>
      <c r="C25" s="19">
        <v>83.72</v>
      </c>
      <c r="D25" s="12"/>
      <c r="E25" s="17">
        <f>IF(D25="Yes",$C25*SUM($D$7,$D$10),0)</f>
        <v>0</v>
      </c>
    </row>
    <row r="26" spans="1:5" s="18" customFormat="1" x14ac:dyDescent="0.25">
      <c r="A26" s="9" t="s">
        <v>42</v>
      </c>
      <c r="B26" s="21" t="s">
        <v>43</v>
      </c>
      <c r="C26" s="19">
        <v>68.25</v>
      </c>
      <c r="D26" s="12"/>
      <c r="E26" s="17">
        <f>IF(D26="Yes",$C26*SUM($D$7,$D$10),0)</f>
        <v>0</v>
      </c>
    </row>
    <row r="27" spans="1:5" s="18" customFormat="1" x14ac:dyDescent="0.25">
      <c r="A27" s="9" t="s">
        <v>76</v>
      </c>
      <c r="B27" s="21" t="s">
        <v>78</v>
      </c>
      <c r="C27" s="22" t="s">
        <v>27</v>
      </c>
      <c r="D27" s="12"/>
      <c r="E27" s="17">
        <f>IF(D27="YES","NC",0)</f>
        <v>0</v>
      </c>
    </row>
    <row r="28" spans="1:5" s="18" customFormat="1" x14ac:dyDescent="0.25">
      <c r="A28" s="9" t="s">
        <v>35</v>
      </c>
      <c r="B28" s="21" t="s">
        <v>36</v>
      </c>
      <c r="C28" s="19">
        <v>68.25</v>
      </c>
      <c r="D28" s="12"/>
      <c r="E28" s="17">
        <f>IF(D28="Yes",$C28*SUM($D$7,$D$10),0)</f>
        <v>0</v>
      </c>
    </row>
    <row r="29" spans="1:5" s="18" customFormat="1" x14ac:dyDescent="0.25">
      <c r="A29" s="9" t="s">
        <v>33</v>
      </c>
      <c r="B29" s="21" t="s">
        <v>34</v>
      </c>
      <c r="C29" s="19">
        <v>56.42</v>
      </c>
      <c r="D29" s="12"/>
      <c r="E29" s="17">
        <f>IF(D29="Yes",$C29*SUM($D$7,$D$10),0)</f>
        <v>0</v>
      </c>
    </row>
    <row r="30" spans="1:5" s="18" customFormat="1" x14ac:dyDescent="0.25">
      <c r="A30" s="9" t="s">
        <v>81</v>
      </c>
      <c r="B30" s="21" t="s">
        <v>82</v>
      </c>
      <c r="C30" s="19">
        <v>728</v>
      </c>
      <c r="D30" s="12"/>
      <c r="E30" s="17">
        <f>IF(D30="Yes",$C30*SUM($D$7,$D$10),0)</f>
        <v>0</v>
      </c>
    </row>
    <row r="31" spans="1:5" s="18" customFormat="1" ht="30" x14ac:dyDescent="0.25">
      <c r="A31" s="9" t="s">
        <v>39</v>
      </c>
      <c r="B31" s="21" t="s">
        <v>40</v>
      </c>
      <c r="C31" s="19">
        <v>45.5</v>
      </c>
      <c r="D31" s="12"/>
      <c r="E31" s="17">
        <f>IF(D31="Yes",$C31*SUM($D$7,$D$10),0)</f>
        <v>0</v>
      </c>
    </row>
    <row r="32" spans="1:5" s="18" customFormat="1" x14ac:dyDescent="0.25">
      <c r="A32" s="9" t="s">
        <v>85</v>
      </c>
      <c r="B32" s="21" t="s">
        <v>86</v>
      </c>
      <c r="C32" s="19">
        <v>91</v>
      </c>
      <c r="D32" s="12"/>
      <c r="E32" s="17">
        <f>IF(D32="Yes",$C32*SUM($D$7,$D$10),0)</f>
        <v>0</v>
      </c>
    </row>
    <row r="33" spans="1:5" s="18" customFormat="1" x14ac:dyDescent="0.25">
      <c r="A33" s="9" t="s">
        <v>77</v>
      </c>
      <c r="B33" s="21" t="s">
        <v>79</v>
      </c>
      <c r="C33" s="22" t="s">
        <v>27</v>
      </c>
      <c r="D33" s="12"/>
      <c r="E33" s="17">
        <f>IF(D33="YES","NC",0)</f>
        <v>0</v>
      </c>
    </row>
    <row r="34" spans="1:5" s="18" customFormat="1" x14ac:dyDescent="0.25">
      <c r="A34" s="9" t="s">
        <v>30</v>
      </c>
      <c r="B34" s="21" t="s">
        <v>31</v>
      </c>
      <c r="C34" s="22" t="s">
        <v>27</v>
      </c>
      <c r="D34" s="12"/>
      <c r="E34" s="17">
        <f>IF(D34="YES","NC",0)</f>
        <v>0</v>
      </c>
    </row>
    <row r="35" spans="1:5" s="18" customFormat="1" x14ac:dyDescent="0.25">
      <c r="A35" s="30" t="s">
        <v>44</v>
      </c>
      <c r="B35" s="10"/>
      <c r="C35" s="10"/>
      <c r="D35" s="10" t="s">
        <v>45</v>
      </c>
      <c r="E35" s="16">
        <f>IF(SUM(D7:D10)=0,0,SUM(E7:E34)/SUM(D7:D10))</f>
        <v>0</v>
      </c>
    </row>
    <row r="36" spans="1:5" ht="18.75" x14ac:dyDescent="0.3">
      <c r="A36" s="53" t="s">
        <v>46</v>
      </c>
      <c r="B36" s="54"/>
      <c r="C36" s="54"/>
      <c r="D36" s="54"/>
      <c r="E36" s="55"/>
    </row>
    <row r="37" spans="1:5" x14ac:dyDescent="0.25">
      <c r="A37" s="57" t="s">
        <v>47</v>
      </c>
      <c r="B37" s="58"/>
      <c r="C37" s="58"/>
      <c r="D37" s="58"/>
      <c r="E37" s="13">
        <f>ROUND(0.0035*E35,2)</f>
        <v>0</v>
      </c>
    </row>
    <row r="38" spans="1:5" x14ac:dyDescent="0.25">
      <c r="A38" s="57" t="s">
        <v>48</v>
      </c>
      <c r="B38" s="58"/>
      <c r="C38" s="58"/>
      <c r="D38" s="58"/>
      <c r="E38" s="13">
        <v>11.25</v>
      </c>
    </row>
    <row r="39" spans="1:5" x14ac:dyDescent="0.25">
      <c r="A39" s="57" t="s">
        <v>49</v>
      </c>
      <c r="B39" s="58"/>
      <c r="C39" s="58"/>
      <c r="D39" s="58"/>
      <c r="E39" s="13">
        <v>18</v>
      </c>
    </row>
    <row r="40" spans="1:5" x14ac:dyDescent="0.25">
      <c r="A40" s="57" t="s">
        <v>50</v>
      </c>
      <c r="B40" s="58"/>
      <c r="C40" s="58"/>
      <c r="D40" s="10" t="s">
        <v>45</v>
      </c>
      <c r="E40" s="13">
        <f>IF(SUM(E35:E39)&lt;100,0,SUM(E35:E39))</f>
        <v>0</v>
      </c>
    </row>
    <row r="41" spans="1:5" x14ac:dyDescent="0.25">
      <c r="A41" s="65" t="s">
        <v>51</v>
      </c>
      <c r="B41" s="66"/>
      <c r="C41" s="66"/>
      <c r="D41" s="67" t="str">
        <f>IF(SUM(D$7:D$10)=0,"",IF(SUM($D7:$D10)=1,"1 Vehicle",SUM($D7:$D10)&amp;" Vehicles"))</f>
        <v/>
      </c>
      <c r="E41" s="68">
        <f>E40*SUM($D7:$D10)</f>
        <v>0</v>
      </c>
    </row>
    <row r="42" spans="1:5" ht="18.75" x14ac:dyDescent="0.3">
      <c r="A42" s="56" t="s">
        <v>52</v>
      </c>
      <c r="B42" s="56"/>
      <c r="C42" s="56"/>
      <c r="D42" s="56"/>
      <c r="E42" s="56"/>
    </row>
    <row r="43" spans="1:5" x14ac:dyDescent="0.25">
      <c r="A43" s="59" t="s">
        <v>53</v>
      </c>
      <c r="B43" s="60"/>
      <c r="C43" s="60"/>
      <c r="D43" t="s">
        <v>54</v>
      </c>
      <c r="E43" s="61"/>
    </row>
    <row r="44" spans="1:5" x14ac:dyDescent="0.25">
      <c r="A44" s="59" t="s">
        <v>55</v>
      </c>
      <c r="B44" s="60"/>
      <c r="C44" s="60"/>
      <c r="D44" t="s">
        <v>56</v>
      </c>
      <c r="E44" s="61"/>
    </row>
    <row r="45" spans="1:5" x14ac:dyDescent="0.25">
      <c r="A45" s="59" t="s">
        <v>57</v>
      </c>
      <c r="B45" s="60"/>
      <c r="C45" s="60"/>
      <c r="D45" t="s">
        <v>58</v>
      </c>
      <c r="E45" s="61"/>
    </row>
    <row r="46" spans="1:5" ht="18.75" x14ac:dyDescent="0.3">
      <c r="A46" s="56" t="s">
        <v>59</v>
      </c>
      <c r="B46" s="56"/>
      <c r="C46" s="56"/>
      <c r="D46" s="56"/>
      <c r="E46" s="56"/>
    </row>
    <row r="47" spans="1:5" x14ac:dyDescent="0.25">
      <c r="A47" s="62" t="s">
        <v>8</v>
      </c>
      <c r="B47" t="s">
        <v>60</v>
      </c>
      <c r="D47" t="s">
        <v>61</v>
      </c>
      <c r="E47" s="63">
        <v>310012432</v>
      </c>
    </row>
    <row r="48" spans="1:5" x14ac:dyDescent="0.25">
      <c r="A48" s="59" t="s">
        <v>55</v>
      </c>
      <c r="B48" s="64" t="s">
        <v>62</v>
      </c>
      <c r="C48" s="64"/>
      <c r="D48" s="64"/>
      <c r="E48" s="64"/>
    </row>
    <row r="49" spans="1:2" x14ac:dyDescent="0.25">
      <c r="A49" s="59" t="s">
        <v>57</v>
      </c>
      <c r="B49" t="s">
        <v>63</v>
      </c>
    </row>
  </sheetData>
  <sheetProtection algorithmName="SHA-512" hashValue="F/p49s6PtTdHd1TblohpLwEau7INNH/B1ZNXQF6EBXvKiA6RtIon4cjn9xtgLg0DNT8q4HBHxuS/H+I1KpEpDQ==" saltValue="Xy6mtigB0zgiE7GBaIIDYA==" spinCount="100000" sheet="1" objects="1" scenarios="1"/>
  <protectedRanges>
    <protectedRange sqref="E43:E45" name="Range1"/>
  </protectedRanges>
  <dataValidations count="3">
    <dataValidation type="custom" allowBlank="1" showInputMessage="1" showErrorMessage="1" error="Only one vehicle configuration may be used on each spreadsheet." sqref="D10" xr:uid="{00000000-0002-0000-0000-000000000000}">
      <formula1>IF(ISBLANK(D7),TRUE,FALSE)</formula1>
    </dataValidation>
    <dataValidation type="custom" allowBlank="1" showInputMessage="1" showErrorMessage="1" error="Only one vehicle configuration may be used on each spreadsheet." sqref="D7" xr:uid="{00000000-0002-0000-0000-000001000000}">
      <formula1>IF(ISBLANK(D10),TRUE,FALSE)</formula1>
    </dataValidation>
    <dataValidation type="list" allowBlank="1" showInputMessage="1" showErrorMessage="1" error="Only Yes or No may be entered." sqref="D17:D34" xr:uid="{00000000-0002-0000-0000-000002000000}">
      <formula1>"Yes, No"</formula1>
    </dataValidation>
  </dataValidations>
  <pageMargins left="0.25" right="0.25" top="0.75" bottom="0.75" header="0.3" footer="0.3"/>
  <pageSetup scale="88" fitToWidth="0" fitToHeight="0" orientation="portrait"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4" sqref="A4"/>
    </sheetView>
  </sheetViews>
  <sheetFormatPr defaultRowHeight="15" x14ac:dyDescent="0.25"/>
  <cols>
    <col min="1" max="1" width="113" bestFit="1" customWidth="1"/>
  </cols>
  <sheetData>
    <row r="1" spans="1:1" s="34" customFormat="1" ht="21" customHeight="1" thickBot="1" x14ac:dyDescent="0.4">
      <c r="A1" s="74" t="s">
        <v>1</v>
      </c>
    </row>
    <row r="2" spans="1:1" ht="155.25" customHeight="1" thickBot="1" x14ac:dyDescent="0.3">
      <c r="A2" s="73"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9509A2-AA02-426F-9583-32C49DD99238}">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CB535585-BBBD-4FF6-B5AF-AA709518F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D6A6B80-2226-41FE-931C-C34F1C6C56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5-Tahoe PPV</vt:lpstr>
      <vt:lpstr>Instructions</vt:lpstr>
      <vt:lpstr>'Line 5-Tahoe PPV'!Print_Area</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2025-09-19T20:37:29Z</cp:lastPrinted>
  <dcterms:created xsi:type="dcterms:W3CDTF">2019-01-03T17:10:15Z</dcterms:created>
  <dcterms:modified xsi:type="dcterms:W3CDTF">2026-03-12T21:17:15Z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160600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