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9 - Vendors\Mike Solomon\SUV - Line 6, 10, 57-58\"/>
    </mc:Choice>
  </mc:AlternateContent>
  <bookViews>
    <workbookView xWindow="0" yWindow="0" windowWidth="28800" windowHeight="12624"/>
  </bookViews>
  <sheets>
    <sheet name="Configuration Worksheet" sheetId="1"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1" l="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22" i="1" l="1"/>
  <c r="E64" i="1" l="1"/>
  <c r="E8" i="1" l="1"/>
  <c r="D67" i="1"/>
  <c r="E61" i="1" l="1"/>
  <c r="E63" i="1" s="1"/>
  <c r="E66" i="1" s="1"/>
  <c r="E67" i="1" s="1"/>
</calcChain>
</file>

<file path=xl/sharedStrings.xml><?xml version="1.0" encoding="utf-8"?>
<sst xmlns="http://schemas.openxmlformats.org/spreadsheetml/2006/main" count="155" uniqueCount="139">
  <si>
    <t>Unit Price</t>
  </si>
  <si>
    <t>Base Vehicle</t>
  </si>
  <si>
    <t>Vehicle Description</t>
  </si>
  <si>
    <t>Order Code</t>
  </si>
  <si>
    <t>Quantity</t>
  </si>
  <si>
    <t>Extended Price</t>
  </si>
  <si>
    <t>Optional Equipment</t>
  </si>
  <si>
    <t>Option Code</t>
  </si>
  <si>
    <t>Option Unit Price</t>
  </si>
  <si>
    <t>Add Option</t>
  </si>
  <si>
    <t>1 EA</t>
  </si>
  <si>
    <t>State Contract Number</t>
  </si>
  <si>
    <t>Vendor</t>
  </si>
  <si>
    <t>Option Description</t>
  </si>
  <si>
    <t>Cost for Each Vehicle Plus Options</t>
  </si>
  <si>
    <t>Additional Costs</t>
  </si>
  <si>
    <t>0.35% Contract Administrative Fee</t>
  </si>
  <si>
    <t>Total Cost for Each Vehicle</t>
  </si>
  <si>
    <t>Total Cost for All Vehicles</t>
  </si>
  <si>
    <t>(KR) Norsea Blue Metallic</t>
  </si>
  <si>
    <t>(HG) Smokestone Metallic</t>
  </si>
  <si>
    <t>(LK) Dark Blue</t>
  </si>
  <si>
    <t>(LM) Royal Blue</t>
  </si>
  <si>
    <t>(YZ) Oxford White</t>
  </si>
  <si>
    <t>(LN) Light Blue Metallic</t>
  </si>
  <si>
    <t>(E4) Vermillion Red</t>
  </si>
  <si>
    <t>(YG) Medium Titanium Metallic</t>
  </si>
  <si>
    <t>(JL) Dark Toreador Red Metallic</t>
  </si>
  <si>
    <t>Ultimate Wiring Package</t>
  </si>
  <si>
    <t>67U</t>
  </si>
  <si>
    <t>43D</t>
  </si>
  <si>
    <t>Daytime Running Lamps</t>
  </si>
  <si>
    <t>Red/White Dome Lamp in Cargo Area</t>
  </si>
  <si>
    <t>17T</t>
  </si>
  <si>
    <t>Front Warning Auxiliary Light</t>
  </si>
  <si>
    <t>21L</t>
  </si>
  <si>
    <t>Front Interior Windshield Warning Lights</t>
  </si>
  <si>
    <t>96W</t>
  </si>
  <si>
    <t>Pre-Wiring for Grille LED Lights, Siren, and Speaker</t>
  </si>
  <si>
    <t>60A</t>
  </si>
  <si>
    <t>Spot Lamp - LED (Unity), Driver Side</t>
  </si>
  <si>
    <t>51R</t>
  </si>
  <si>
    <t>Spot Lamp - LED (Whelen), Driver Side</t>
  </si>
  <si>
    <t>51T</t>
  </si>
  <si>
    <t>68G</t>
  </si>
  <si>
    <t>52P</t>
  </si>
  <si>
    <t>Global Lock/Unlock Feature</t>
  </si>
  <si>
    <t>18D</t>
  </si>
  <si>
    <t>NC</t>
  </si>
  <si>
    <t>16C</t>
  </si>
  <si>
    <t>Police Engine Idle Feature</t>
  </si>
  <si>
    <t>47A</t>
  </si>
  <si>
    <t>Aux Air Conditioning</t>
  </si>
  <si>
    <t>17A</t>
  </si>
  <si>
    <t>18X</t>
  </si>
  <si>
    <t>Interior Upgrade Package</t>
  </si>
  <si>
    <t>65U</t>
  </si>
  <si>
    <t>Available Exterior Colors</t>
  </si>
  <si>
    <t>This spreadsheet is not a purchase order</t>
  </si>
  <si>
    <t>LA Safety Inspection Sticker - 2 Year</t>
  </si>
  <si>
    <t>Contract Line</t>
  </si>
  <si>
    <t>Delivery ARO</t>
  </si>
  <si>
    <t>LA DEQ Waste Tire Fee (5 tires X $2.25 each)</t>
  </si>
  <si>
    <t>Phone:</t>
  </si>
  <si>
    <t>Email:</t>
  </si>
  <si>
    <t>Agency  Information</t>
  </si>
  <si>
    <t>Shopping Cart</t>
  </si>
  <si>
    <t>LPAA Approval No</t>
  </si>
  <si>
    <t>Vendor Information</t>
  </si>
  <si>
    <t xml:space="preserve">Vendor No. </t>
  </si>
  <si>
    <t>(JT) Blue Metallic</t>
  </si>
  <si>
    <t>(TN) Silver Grey Metallic</t>
  </si>
  <si>
    <t>(UJ) Sterling Grey Metallic</t>
  </si>
  <si>
    <t>(UM) Agate Black</t>
  </si>
  <si>
    <t>(JS) Iconic Silver Metallic</t>
  </si>
  <si>
    <t>Wheel Covers (18 in. Full Face Wheel Cover)</t>
  </si>
  <si>
    <t>65L</t>
  </si>
  <si>
    <t>18 in. Painted Aluminum Wheel</t>
  </si>
  <si>
    <t>64E</t>
  </si>
  <si>
    <t>67V</t>
  </si>
  <si>
    <t>Police Wire Harness Connector Kit - Front/Rear</t>
  </si>
  <si>
    <t>Rear Quarter Glass Side Marker Lights</t>
  </si>
  <si>
    <t>63L</t>
  </si>
  <si>
    <t>License Plate Bracket - Front</t>
  </si>
  <si>
    <t>Rear View Camer (mirror display)</t>
  </si>
  <si>
    <t>87R</t>
  </si>
  <si>
    <t>Rear Camera On-Demand</t>
  </si>
  <si>
    <t>19V</t>
  </si>
  <si>
    <t>Hidden Door Lock Plunger w/ Rear Door controls inoperable</t>
  </si>
  <si>
    <t>Remote Keyless - Entry Key FOB</t>
  </si>
  <si>
    <t>55F</t>
  </si>
  <si>
    <t>Carpet Floor Covering 1st &amp; 2nd row (incl. floor mats, front and rear</t>
  </si>
  <si>
    <t>Power Passenger Seat</t>
  </si>
  <si>
    <t>87P</t>
  </si>
  <si>
    <t>Front Console Plate - Delete</t>
  </si>
  <si>
    <t>85D</t>
  </si>
  <si>
    <t>85R</t>
  </si>
  <si>
    <t>76R</t>
  </si>
  <si>
    <t>Cargo Storage Vault</t>
  </si>
  <si>
    <t>63V</t>
  </si>
  <si>
    <t>100 Watt Siren/Speaker (incl. braket and pigtail)</t>
  </si>
  <si>
    <t>Order Sheet Instructions</t>
  </si>
  <si>
    <t>Rear Console Plate</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</si>
  <si>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</si>
  <si>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Contact Name:</t>
  </si>
  <si>
    <t>Agency Name</t>
  </si>
  <si>
    <t>Rear Door Handles and Locks Inoperable (without 52P)</t>
  </si>
  <si>
    <t>Rear Center Seat Delete</t>
  </si>
  <si>
    <t>85S</t>
  </si>
  <si>
    <t>Dark Car - courtesy lamp disable when any door is opened</t>
  </si>
  <si>
    <t>Ford Police Interceptor Utility AWD</t>
  </si>
  <si>
    <t>(J1) Kodiak Brown</t>
  </si>
  <si>
    <t>(BU) Medium Brown Metallic</t>
  </si>
  <si>
    <t>(E3) Arizona Beige</t>
  </si>
  <si>
    <t>Courtesy Ford</t>
  </si>
  <si>
    <t>Mike Solomon</t>
  </si>
  <si>
    <t>337-332-2145</t>
  </si>
  <si>
    <t>msolomon@courtesyautomotive.com</t>
  </si>
  <si>
    <t>Spot Lamp - LED (Unity), Dual Side</t>
  </si>
  <si>
    <t>51S</t>
  </si>
  <si>
    <t>51P</t>
  </si>
  <si>
    <t>51W</t>
  </si>
  <si>
    <t>3.3L Ti-VCT V6 Gas Engine FFV</t>
  </si>
  <si>
    <t>K8A -500A-99W/44U</t>
  </si>
  <si>
    <r>
      <t xml:space="preserve">Spot Lamp Prep Kit, Driver Side </t>
    </r>
    <r>
      <rPr>
        <sz val="9"/>
        <rFont val="Calibri"/>
        <family val="2"/>
        <scheme val="minor"/>
      </rPr>
      <t xml:space="preserve">                 *No spotlight included. This is pre-drilled and prepped for the spotlight installation aftermarket.</t>
    </r>
  </si>
  <si>
    <r>
      <t xml:space="preserve">Spot Lamp Prep Kit, Dual Side                      </t>
    </r>
    <r>
      <rPr>
        <sz val="9"/>
        <rFont val="Calibri"/>
        <family val="2"/>
        <scheme val="minor"/>
      </rPr>
      <t>*No spotlight included. This is pre-drilled and prepped for the spotlight installation aftermarket.</t>
    </r>
  </si>
  <si>
    <t>Reverse Sensing System</t>
  </si>
  <si>
    <t>66A</t>
  </si>
  <si>
    <t>66B</t>
  </si>
  <si>
    <t>66C</t>
  </si>
  <si>
    <t>Ready for the Road Package</t>
  </si>
  <si>
    <t>67H</t>
  </si>
  <si>
    <t>Rear Lighting Solution Package</t>
  </si>
  <si>
    <t>Tail Lamp Lighting Solution Package</t>
  </si>
  <si>
    <t>Front Headlamp Lighting Solution Pkg.</t>
  </si>
  <si>
    <t>86T</t>
  </si>
  <si>
    <t>Tail Lamp/Police Interceptor Housing Only Package</t>
  </si>
  <si>
    <t>180-360 Days</t>
  </si>
  <si>
    <t>**  See Upfitters guide for further detail www.fordpoliceinterceptorupfit.com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</si>
</sst>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9" x14ac:knownFonts="1">
    <font>
      <sz val="11"/>
      <color theme="1"/>
      <name val="Calibri"/>
      <family val="2"/>
      <scheme val="minor"/>
    </font>
    <font>
      <b/>
      <sz val="14"/>
      <color theme="1"/>
      <name val="Calibri"/>
      <family val="2"/>
      <scheme val="minor"/>
    </font>
    <font>
      <b/>
      <sz val="16"/>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sz val="11"/>
      <name val="Calibri"/>
      <family val="2"/>
      <scheme val="minor"/>
    </font>
    <font>
      <sz val="9"/>
      <name val="Calibri"/>
      <family val="2"/>
      <scheme val="minor"/>
    </font>
    <font>
      <b/>
      <sz val="12"/>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31">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top/>
      <bottom style="thin">
        <color indexed="64"/>
      </bottom>
      <diagonal/>
    </border>
  </borders>
  <cellStyleXfs count="2">
    <xf numFmtId="0" fontId="0" fillId="0" borderId="0"/>
    <xf numFmtId="44" fontId="3" fillId="0" borderId="0" applyFont="0" applyFill="0" applyBorder="0" applyAlignment="0" applyProtection="0"/>
  </cellStyleXfs>
  <cellXfs count="105">
    <xf numFmtId="0" fontId="0" fillId="0" borderId="0" xfId="0"/>
    <xf numFmtId="0" fontId="4" fillId="0" borderId="15" xfId="0" applyFont="1" applyBorder="1" applyProtection="1">
      <protection hidden="1"/>
    </xf>
    <xf numFmtId="0" fontId="4" fillId="0" borderId="16" xfId="0" applyFont="1" applyBorder="1" applyProtection="1">
      <protection hidden="1"/>
    </xf>
    <xf numFmtId="0" fontId="4" fillId="0" borderId="17" xfId="0" applyFont="1" applyBorder="1" applyProtection="1">
      <protection hidden="1"/>
    </xf>
    <xf numFmtId="0" fontId="0" fillId="0" borderId="16" xfId="0" applyBorder="1" applyProtection="1">
      <protection hidden="1"/>
    </xf>
    <xf numFmtId="44" fontId="0" fillId="0" borderId="17" xfId="0" applyNumberFormat="1" applyBorder="1" applyProtection="1">
      <protection hidden="1"/>
    </xf>
    <xf numFmtId="0" fontId="4" fillId="0" borderId="13" xfId="0" applyFont="1" applyBorder="1" applyAlignment="1" applyProtection="1">
      <alignment horizontal="center"/>
      <protection hidden="1"/>
    </xf>
    <xf numFmtId="0" fontId="2" fillId="0" borderId="13" xfId="0" applyFont="1" applyBorder="1" applyAlignment="1" applyProtection="1">
      <alignment horizontal="center"/>
      <protection hidden="1"/>
    </xf>
    <xf numFmtId="0" fontId="4" fillId="0" borderId="12" xfId="0" applyFont="1" applyBorder="1" applyAlignment="1" applyProtection="1">
      <alignment horizontal="center"/>
      <protection hidden="1"/>
    </xf>
    <xf numFmtId="0" fontId="0" fillId="0" borderId="15" xfId="0" applyFont="1" applyFill="1" applyBorder="1" applyAlignment="1">
      <alignment horizontal="right"/>
    </xf>
    <xf numFmtId="0" fontId="0" fillId="0" borderId="16" xfId="0" applyFont="1" applyFill="1" applyBorder="1"/>
    <xf numFmtId="0" fontId="0" fillId="0" borderId="13" xfId="0" applyFont="1" applyBorder="1" applyAlignment="1" applyProtection="1">
      <alignment horizontal="center"/>
      <protection hidden="1"/>
    </xf>
    <xf numFmtId="0" fontId="0" fillId="0" borderId="15" xfId="0" applyFont="1" applyBorder="1" applyAlignment="1" applyProtection="1">
      <alignment wrapText="1"/>
      <protection hidden="1"/>
    </xf>
    <xf numFmtId="0" fontId="0" fillId="0" borderId="16" xfId="0" applyFont="1" applyBorder="1" applyProtection="1">
      <protection hidden="1"/>
    </xf>
    <xf numFmtId="44" fontId="0" fillId="0" borderId="17" xfId="0" applyNumberFormat="1" applyFont="1" applyBorder="1" applyProtection="1">
      <protection hidden="1"/>
    </xf>
    <xf numFmtId="0" fontId="0" fillId="0" borderId="18" xfId="0" applyFont="1" applyBorder="1" applyAlignment="1" applyProtection="1">
      <alignment horizontal="center" wrapText="1"/>
      <protection hidden="1"/>
    </xf>
    <xf numFmtId="0" fontId="0" fillId="5" borderId="19" xfId="0" applyFont="1" applyFill="1" applyBorder="1" applyAlignment="1" applyProtection="1">
      <alignment horizontal="center" wrapText="1"/>
      <protection locked="0"/>
    </xf>
    <xf numFmtId="0" fontId="0" fillId="0" borderId="16" xfId="0" applyFont="1" applyBorder="1" applyAlignment="1" applyProtection="1">
      <alignment horizontal="center" wrapText="1"/>
      <protection hidden="1"/>
    </xf>
    <xf numFmtId="0" fontId="0" fillId="0" borderId="15" xfId="0" applyFont="1" applyBorder="1" applyAlignment="1" applyProtection="1">
      <alignment horizontal="center" wrapText="1"/>
      <protection hidden="1"/>
    </xf>
    <xf numFmtId="0" fontId="0" fillId="5" borderId="16" xfId="0" applyFont="1" applyFill="1" applyBorder="1" applyAlignment="1" applyProtection="1">
      <alignment horizontal="center" wrapText="1"/>
      <protection locked="0"/>
    </xf>
    <xf numFmtId="44" fontId="0" fillId="0" borderId="17" xfId="0" applyNumberFormat="1" applyFont="1" applyBorder="1" applyAlignment="1" applyProtection="1">
      <alignment horizontal="center"/>
      <protection hidden="1"/>
    </xf>
    <xf numFmtId="0" fontId="0" fillId="0" borderId="16" xfId="0" applyFont="1" applyFill="1" applyBorder="1" applyAlignment="1" applyProtection="1">
      <alignment horizontal="center" wrapText="1"/>
      <protection hidden="1"/>
    </xf>
    <xf numFmtId="0" fontId="0" fillId="5" borderId="17" xfId="0" applyFill="1" applyBorder="1" applyAlignment="1" applyProtection="1">
      <alignment horizontal="left"/>
      <protection locked="0"/>
    </xf>
    <xf numFmtId="44" fontId="0" fillId="4" borderId="16" xfId="1" applyFont="1" applyFill="1" applyBorder="1" applyProtection="1">
      <protection hidden="1"/>
    </xf>
    <xf numFmtId="0" fontId="0" fillId="5" borderId="17" xfId="0" applyFill="1" applyBorder="1" applyAlignment="1" applyProtection="1">
      <alignment horizontal="left" wrapText="1"/>
      <protection locked="0"/>
    </xf>
    <xf numFmtId="0" fontId="0" fillId="0" borderId="16" xfId="0" applyFont="1" applyFill="1" applyBorder="1" applyAlignment="1"/>
    <xf numFmtId="0" fontId="6" fillId="0" borderId="15" xfId="0" applyFont="1" applyBorder="1" applyAlignment="1" applyProtection="1">
      <alignment wrapText="1"/>
      <protection hidden="1"/>
    </xf>
    <xf numFmtId="0" fontId="6" fillId="0" borderId="16" xfId="0" applyFont="1" applyBorder="1" applyAlignment="1" applyProtection="1">
      <alignment horizontal="center"/>
      <protection hidden="1"/>
    </xf>
    <xf numFmtId="44" fontId="6" fillId="0" borderId="16" xfId="1" applyFont="1" applyBorder="1" applyAlignment="1" applyProtection="1">
      <alignment horizontal="right" indent="1"/>
      <protection hidden="1"/>
    </xf>
    <xf numFmtId="0" fontId="6" fillId="5" borderId="16" xfId="0" applyFont="1" applyFill="1" applyBorder="1" applyProtection="1">
      <protection locked="0"/>
    </xf>
    <xf numFmtId="44" fontId="6" fillId="0" borderId="17" xfId="0" applyNumberFormat="1" applyFont="1" applyBorder="1" applyProtection="1">
      <protection hidden="1"/>
    </xf>
    <xf numFmtId="0" fontId="6" fillId="0" borderId="16" xfId="0" applyFont="1" applyBorder="1" applyAlignment="1" applyProtection="1">
      <alignment horizontal="center" wrapText="1"/>
      <protection hidden="1"/>
    </xf>
    <xf numFmtId="0" fontId="2" fillId="0" borderId="10" xfId="0" applyFont="1" applyBorder="1" applyAlignment="1" applyProtection="1">
      <alignment horizontal="center" wrapText="1"/>
      <protection hidden="1"/>
    </xf>
    <xf numFmtId="0" fontId="0" fillId="5" borderId="30" xfId="0" applyFont="1" applyFill="1" applyBorder="1" applyAlignment="1" applyProtection="1">
      <alignment horizontal="center" wrapText="1"/>
      <protection locked="0"/>
    </xf>
    <xf numFmtId="0" fontId="0" fillId="5" borderId="22" xfId="0" applyFont="1" applyFill="1" applyBorder="1" applyAlignment="1" applyProtection="1">
      <alignment horizontal="center" wrapText="1"/>
      <protection locked="0"/>
    </xf>
    <xf numFmtId="0" fontId="0" fillId="0" borderId="16" xfId="0" applyFont="1" applyBorder="1"/>
    <xf numFmtId="0" fontId="0" fillId="4" borderId="16" xfId="0" applyFont="1" applyFill="1" applyBorder="1" applyAlignment="1" applyProtection="1">
      <alignment wrapText="1"/>
      <protection hidden="1"/>
    </xf>
    <xf numFmtId="0" fontId="4" fillId="0" borderId="15" xfId="0" applyFont="1" applyBorder="1" applyAlignment="1">
      <alignment horizontal="right" wrapText="1"/>
    </xf>
    <xf numFmtId="0" fontId="0" fillId="4" borderId="16" xfId="0" applyFont="1" applyFill="1" applyBorder="1"/>
    <xf numFmtId="0" fontId="4" fillId="4" borderId="17" xfId="0" applyFont="1" applyFill="1" applyBorder="1" applyAlignment="1">
      <alignment horizontal="center"/>
    </xf>
    <xf numFmtId="0" fontId="0" fillId="0" borderId="15" xfId="0" applyFont="1" applyBorder="1" applyAlignment="1">
      <alignment horizontal="right"/>
    </xf>
    <xf numFmtId="0" fontId="0" fillId="0" borderId="23" xfId="0" applyFont="1" applyBorder="1" applyAlignment="1">
      <alignment horizontal="right"/>
    </xf>
    <xf numFmtId="0" fontId="6" fillId="0" borderId="16" xfId="0" applyFont="1" applyFill="1" applyBorder="1" applyAlignment="1" applyProtection="1">
      <alignment horizontal="center" wrapText="1"/>
      <protection hidden="1"/>
    </xf>
    <xf numFmtId="0" fontId="6" fillId="0" borderId="15" xfId="0" applyFont="1" applyBorder="1" applyAlignment="1" applyProtection="1">
      <alignment horizontal="center" wrapText="1"/>
      <protection hidden="1"/>
    </xf>
    <xf numFmtId="0" fontId="0" fillId="0" borderId="17" xfId="0" applyFont="1" applyBorder="1" applyAlignment="1" applyProtection="1">
      <alignment horizontal="center" wrapText="1"/>
      <protection hidden="1"/>
    </xf>
    <xf numFmtId="0" fontId="0" fillId="4" borderId="17" xfId="0" applyFont="1" applyFill="1" applyBorder="1" applyAlignment="1" applyProtection="1">
      <alignment wrapText="1"/>
      <protection hidden="1"/>
    </xf>
    <xf numFmtId="0" fontId="0" fillId="0" borderId="16" xfId="0" applyFont="1" applyBorder="1" applyAlignment="1" applyProtection="1">
      <alignment wrapText="1"/>
      <protection hidden="1"/>
    </xf>
    <xf numFmtId="0" fontId="0" fillId="0" borderId="16" xfId="0" applyFont="1" applyBorder="1" applyAlignment="1" applyProtection="1">
      <alignment horizontal="center"/>
      <protection hidden="1"/>
    </xf>
    <xf numFmtId="0" fontId="0" fillId="0" borderId="15" xfId="0" applyFont="1" applyFill="1" applyBorder="1" applyAlignment="1" applyProtection="1">
      <alignment wrapText="1"/>
      <protection hidden="1"/>
    </xf>
    <xf numFmtId="0" fontId="0" fillId="0" borderId="16" xfId="0" applyFont="1" applyFill="1" applyBorder="1" applyAlignment="1" applyProtection="1">
      <alignment horizontal="center"/>
      <protection hidden="1"/>
    </xf>
    <xf numFmtId="44" fontId="0" fillId="0" borderId="16" xfId="1" applyFont="1" applyFill="1" applyBorder="1" applyAlignment="1" applyProtection="1">
      <alignment horizontal="right" indent="1"/>
      <protection hidden="1"/>
    </xf>
    <xf numFmtId="44" fontId="0" fillId="0" borderId="16" xfId="1" applyFont="1" applyBorder="1" applyAlignment="1" applyProtection="1">
      <alignment horizontal="right" indent="1"/>
      <protection hidden="1"/>
    </xf>
    <xf numFmtId="0" fontId="0" fillId="0" borderId="16" xfId="0" applyFont="1" applyBorder="1" applyAlignment="1" applyProtection="1">
      <alignment horizontal="center"/>
      <protection hidden="1"/>
    </xf>
    <xf numFmtId="0" fontId="4" fillId="0" borderId="11" xfId="0" applyFont="1" applyBorder="1" applyAlignment="1" applyProtection="1">
      <alignment horizontal="center"/>
      <protection hidden="1"/>
    </xf>
    <xf numFmtId="0" fontId="4" fillId="0" borderId="0" xfId="0" applyFont="1"/>
    <xf numFmtId="0" fontId="5"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2" fillId="3" borderId="4" xfId="0" applyFont="1" applyFill="1" applyBorder="1" applyAlignment="1" applyProtection="1">
      <alignment horizontal="center"/>
      <protection hidden="1"/>
    </xf>
    <xf numFmtId="0" fontId="2" fillId="3" borderId="5" xfId="0" applyFont="1" applyFill="1" applyBorder="1" applyAlignment="1" applyProtection="1">
      <alignment horizontal="center"/>
      <protection hidden="1"/>
    </xf>
    <xf numFmtId="0" fontId="2" fillId="3" borderId="6" xfId="0" applyFont="1" applyFill="1" applyBorder="1" applyAlignment="1" applyProtection="1">
      <alignment horizontal="center"/>
      <protection hidden="1"/>
    </xf>
    <xf numFmtId="0" fontId="6" fillId="4" borderId="7" xfId="0" applyFont="1" applyFill="1" applyBorder="1" applyAlignment="1" applyProtection="1">
      <alignment horizontal="left" vertical="center" wrapText="1"/>
      <protection hidden="1"/>
    </xf>
    <xf numFmtId="0" fontId="6" fillId="4" borderId="8" xfId="0" applyFont="1" applyFill="1" applyBorder="1" applyAlignment="1" applyProtection="1">
      <alignment horizontal="left" vertical="center" wrapText="1"/>
      <protection hidden="1"/>
    </xf>
    <xf numFmtId="0" fontId="6" fillId="4" borderId="9"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center"/>
      <protection hidden="1"/>
    </xf>
    <xf numFmtId="0" fontId="1" fillId="3" borderId="19" xfId="0" applyFont="1" applyFill="1" applyBorder="1" applyAlignment="1" applyProtection="1">
      <alignment horizontal="center"/>
      <protection hidden="1"/>
    </xf>
    <xf numFmtId="0" fontId="1" fillId="3" borderId="26" xfId="0" applyFont="1" applyFill="1" applyBorder="1" applyAlignment="1" applyProtection="1">
      <alignment horizontal="center"/>
      <protection hidden="1"/>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0" fontId="0" fillId="0" borderId="20" xfId="0" applyBorder="1" applyAlignment="1" applyProtection="1">
      <alignment horizontal="center"/>
      <protection hidden="1"/>
    </xf>
    <xf numFmtId="0" fontId="0" fillId="0" borderId="15" xfId="0" applyFont="1" applyBorder="1" applyAlignment="1" applyProtection="1">
      <alignment horizontal="center"/>
      <protection hidden="1"/>
    </xf>
    <xf numFmtId="0" fontId="0" fillId="0" borderId="16" xfId="0" applyFont="1" applyBorder="1" applyAlignment="1" applyProtection="1">
      <alignment horizontal="center"/>
      <protection hidden="1"/>
    </xf>
    <xf numFmtId="0" fontId="2" fillId="3" borderId="27" xfId="0" applyFont="1" applyFill="1" applyBorder="1" applyAlignment="1" applyProtection="1">
      <alignment horizontal="center"/>
      <protection hidden="1"/>
    </xf>
    <xf numFmtId="0" fontId="2" fillId="3" borderId="28" xfId="0" applyFont="1" applyFill="1" applyBorder="1" applyAlignment="1" applyProtection="1">
      <alignment horizontal="center"/>
      <protection hidden="1"/>
    </xf>
    <xf numFmtId="0" fontId="2" fillId="3" borderId="29" xfId="0" applyFont="1" applyFill="1" applyBorder="1" applyAlignment="1" applyProtection="1">
      <alignment horizontal="center"/>
      <protection hidden="1"/>
    </xf>
    <xf numFmtId="0" fontId="1" fillId="3" borderId="4" xfId="0" applyFont="1" applyFill="1" applyBorder="1" applyAlignment="1" applyProtection="1">
      <alignment horizontal="center"/>
      <protection hidden="1"/>
    </xf>
    <xf numFmtId="0" fontId="1" fillId="3" borderId="5" xfId="0" applyFont="1" applyFill="1" applyBorder="1" applyAlignment="1" applyProtection="1">
      <alignment horizontal="center"/>
      <protection hidden="1"/>
    </xf>
    <xf numFmtId="0" fontId="1" fillId="3" borderId="6" xfId="0" applyFont="1" applyFill="1" applyBorder="1" applyAlignment="1" applyProtection="1">
      <alignment horizontal="center"/>
      <protection hidden="1"/>
    </xf>
    <xf numFmtId="0" fontId="1" fillId="3" borderId="4" xfId="0" applyFont="1" applyFill="1" applyBorder="1" applyAlignment="1" applyProtection="1">
      <alignment horizontal="center" wrapText="1"/>
      <protection hidden="1"/>
    </xf>
    <xf numFmtId="0" fontId="1" fillId="3" borderId="5" xfId="0" applyFont="1" applyFill="1" applyBorder="1" applyAlignment="1" applyProtection="1">
      <alignment horizontal="center" wrapText="1"/>
      <protection hidden="1"/>
    </xf>
    <xf numFmtId="0" fontId="1" fillId="3" borderId="6" xfId="0" applyFont="1" applyFill="1" applyBorder="1" applyAlignment="1" applyProtection="1">
      <alignment horizontal="center" wrapText="1"/>
      <protection hidden="1"/>
    </xf>
    <xf numFmtId="0" fontId="1" fillId="3" borderId="15" xfId="0" applyFont="1" applyFill="1" applyBorder="1" applyAlignment="1" applyProtection="1">
      <alignment horizontal="center"/>
      <protection hidden="1"/>
    </xf>
    <xf numFmtId="0" fontId="1" fillId="3" borderId="16" xfId="0" applyFont="1" applyFill="1" applyBorder="1" applyAlignment="1" applyProtection="1">
      <alignment horizontal="center"/>
      <protection hidden="1"/>
    </xf>
    <xf numFmtId="0" fontId="1" fillId="3" borderId="17" xfId="0" applyFont="1" applyFill="1" applyBorder="1" applyAlignment="1" applyProtection="1">
      <alignment horizontal="center"/>
      <protection hidden="1"/>
    </xf>
    <xf numFmtId="0" fontId="0" fillId="0" borderId="4" xfId="0" applyBorder="1" applyAlignment="1" applyProtection="1">
      <alignment horizontal="right"/>
      <protection hidden="1"/>
    </xf>
    <xf numFmtId="0" fontId="0" fillId="0" borderId="5" xfId="0" applyBorder="1" applyAlignment="1" applyProtection="1">
      <alignment horizontal="right"/>
      <protection hidden="1"/>
    </xf>
    <xf numFmtId="0" fontId="0" fillId="0" borderId="20" xfId="0" applyBorder="1" applyAlignment="1" applyProtection="1">
      <alignment horizontal="right"/>
      <protection hidden="1"/>
    </xf>
    <xf numFmtId="0" fontId="0" fillId="0" borderId="15" xfId="0" applyFont="1" applyBorder="1" applyAlignment="1" applyProtection="1">
      <alignment horizontal="right"/>
      <protection hidden="1"/>
    </xf>
    <xf numFmtId="0" fontId="0" fillId="0" borderId="16" xfId="0" applyFont="1" applyBorder="1" applyAlignment="1" applyProtection="1">
      <alignment horizontal="right"/>
      <protection hidden="1"/>
    </xf>
    <xf numFmtId="0" fontId="0" fillId="0" borderId="15" xfId="0" applyBorder="1" applyAlignment="1" applyProtection="1">
      <alignment horizontal="right"/>
      <protection hidden="1"/>
    </xf>
    <xf numFmtId="0" fontId="0" fillId="0" borderId="16" xfId="0" applyBorder="1" applyAlignment="1" applyProtection="1">
      <alignment horizontal="right"/>
      <protection hidden="1"/>
    </xf>
    <xf numFmtId="0" fontId="4" fillId="0" borderId="4" xfId="0" applyFont="1" applyBorder="1" applyAlignment="1" applyProtection="1">
      <alignment horizontal="center" wrapText="1"/>
      <protection hidden="1"/>
    </xf>
    <xf numFmtId="0" fontId="4" fillId="0" borderId="5" xfId="0" applyFont="1" applyBorder="1" applyAlignment="1" applyProtection="1">
      <alignment horizontal="center" wrapText="1"/>
      <protection hidden="1"/>
    </xf>
    <xf numFmtId="0" fontId="4" fillId="0" borderId="6" xfId="0" applyFont="1" applyBorder="1" applyAlignment="1" applyProtection="1">
      <alignment horizontal="center" wrapText="1"/>
      <protection hidden="1"/>
    </xf>
    <xf numFmtId="164" fontId="0" fillId="4" borderId="16" xfId="0" applyNumberFormat="1" applyFill="1" applyBorder="1" applyAlignment="1">
      <alignment horizontal="left"/>
    </xf>
    <xf numFmtId="164" fontId="0" fillId="4" borderId="17" xfId="0" applyNumberFormat="1" applyFill="1" applyBorder="1" applyAlignment="1">
      <alignment horizontal="left"/>
    </xf>
    <xf numFmtId="0" fontId="0" fillId="4" borderId="24" xfId="0" applyFill="1" applyBorder="1" applyAlignment="1">
      <alignment horizontal="left"/>
    </xf>
    <xf numFmtId="0" fontId="0" fillId="4" borderId="21" xfId="0" applyFill="1" applyBorder="1" applyAlignment="1">
      <alignment horizontal="left"/>
    </xf>
    <xf numFmtId="0" fontId="0" fillId="4" borderId="25" xfId="0" applyFill="1" applyBorder="1" applyAlignment="1">
      <alignment horizontal="left"/>
    </xf>
    <xf numFmtId="0" fontId="0" fillId="4" borderId="16" xfId="0" applyFill="1" applyBorder="1" applyAlignment="1">
      <alignment horizontal="left"/>
    </xf>
    <xf numFmtId="0" fontId="0" fillId="5" borderId="16" xfId="0" applyFill="1" applyBorder="1" applyAlignment="1" applyProtection="1">
      <alignment horizontal="center" wrapText="1"/>
      <protection locked="0"/>
    </xf>
    <xf numFmtId="0" fontId="0" fillId="5" borderId="22" xfId="0" applyFill="1" applyBorder="1" applyAlignment="1" applyProtection="1">
      <alignment horizontal="center" wrapText="1"/>
      <protection locked="0"/>
    </xf>
    <xf numFmtId="0" fontId="0" fillId="5" borderId="20" xfId="0" applyFill="1" applyBorder="1" applyAlignment="1" applyProtection="1">
      <alignment horizontal="center" wrapText="1"/>
      <protection locked="0"/>
    </xf>
    <xf numFmtId="0" fontId="8" fillId="0" borderId="14" xfId="0" applyFont="1" applyBorder="1" applyAlignment="1" applyProtection="1">
      <alignment horizontal="center"/>
      <protection hidden="1"/>
    </xf>
    <xf numFmtId="0" fontId="8" fillId="0" borderId="11" xfId="0" applyFont="1" applyBorder="1" applyAlignment="1" applyProtection="1">
      <alignment horizontal="center"/>
      <protection hidden="1"/>
    </xf>
  </cellXfs>
  <cellStyles count="2">
    <cellStyle name="Currency" xfId="1" builtinId="4"/>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6"/>
  <sheetViews>
    <sheetView tabSelected="1" view="pageLayout" zoomScaleNormal="100" workbookViewId="0">
      <selection activeCell="C15" sqref="C15"/>
    </sheetView>
  </sheetViews>
  <sheetFormatPr defaultRowHeight="14.4" x14ac:dyDescent="0.3"/>
  <cols>
    <col min="1" max="1" width="35.109375" bestFit="1" customWidth="1"/>
    <col min="2" max="2" width="14.21875" customWidth="1"/>
    <col min="3" max="3" width="21.88671875" bestFit="1" customWidth="1"/>
    <col min="4" max="4" width="17.21875" bestFit="1" customWidth="1"/>
    <col min="5" max="5" width="16.77734375" customWidth="1"/>
  </cols>
  <sheetData>
    <row r="1" spans="1:5" ht="24" customHeight="1" thickTop="1" x14ac:dyDescent="0.35">
      <c r="A1" s="55" t="s">
        <v>58</v>
      </c>
      <c r="B1" s="56"/>
      <c r="C1" s="56"/>
      <c r="D1" s="56"/>
      <c r="E1" s="57"/>
    </row>
    <row r="2" spans="1:5" ht="21" customHeight="1" x14ac:dyDescent="0.4">
      <c r="A2" s="58" t="s">
        <v>101</v>
      </c>
      <c r="B2" s="59"/>
      <c r="C2" s="59"/>
      <c r="D2" s="59"/>
      <c r="E2" s="60"/>
    </row>
    <row r="3" spans="1:5" ht="168" customHeight="1" thickBot="1" x14ac:dyDescent="0.35">
      <c r="A3" s="61" t="s">
        <v>103</v>
      </c>
      <c r="B3" s="62"/>
      <c r="C3" s="62"/>
      <c r="D3" s="62"/>
      <c r="E3" s="63"/>
    </row>
    <row r="4" spans="1:5" ht="42.6" customHeight="1" thickBot="1" x14ac:dyDescent="0.45">
      <c r="A4" s="32" t="s">
        <v>110</v>
      </c>
      <c r="B4" s="6" t="s">
        <v>60</v>
      </c>
      <c r="C4" s="7">
        <v>6</v>
      </c>
      <c r="D4" s="6" t="s">
        <v>61</v>
      </c>
      <c r="E4" s="53" t="s">
        <v>137</v>
      </c>
    </row>
    <row r="5" spans="1:5" ht="21.6" customHeight="1" thickBot="1" x14ac:dyDescent="0.35">
      <c r="A5" s="8" t="s">
        <v>11</v>
      </c>
      <c r="B5" s="11">
        <v>4400023793</v>
      </c>
      <c r="C5" s="6" t="s">
        <v>12</v>
      </c>
      <c r="D5" s="103" t="s">
        <v>114</v>
      </c>
      <c r="E5" s="104"/>
    </row>
    <row r="6" spans="1:5" ht="21" x14ac:dyDescent="0.4">
      <c r="A6" s="72" t="s">
        <v>1</v>
      </c>
      <c r="B6" s="73"/>
      <c r="C6" s="73"/>
      <c r="D6" s="73"/>
      <c r="E6" s="74"/>
    </row>
    <row r="7" spans="1:5" x14ac:dyDescent="0.3">
      <c r="A7" s="1" t="s">
        <v>2</v>
      </c>
      <c r="B7" s="2" t="s">
        <v>3</v>
      </c>
      <c r="C7" s="2" t="s">
        <v>0</v>
      </c>
      <c r="D7" s="2" t="s">
        <v>4</v>
      </c>
      <c r="E7" s="3" t="s">
        <v>5</v>
      </c>
    </row>
    <row r="8" spans="1:5" ht="28.8" x14ac:dyDescent="0.3">
      <c r="A8" s="12" t="s">
        <v>122</v>
      </c>
      <c r="B8" s="46" t="s">
        <v>123</v>
      </c>
      <c r="C8" s="23">
        <v>45976</v>
      </c>
      <c r="D8" s="19"/>
      <c r="E8" s="14">
        <f>$C8*D8</f>
        <v>0</v>
      </c>
    </row>
    <row r="9" spans="1:5" ht="18" x14ac:dyDescent="0.35">
      <c r="A9" s="78" t="s">
        <v>57</v>
      </c>
      <c r="B9" s="79"/>
      <c r="C9" s="79"/>
      <c r="D9" s="79"/>
      <c r="E9" s="80"/>
    </row>
    <row r="10" spans="1:5" x14ac:dyDescent="0.3">
      <c r="A10" s="15" t="s">
        <v>23</v>
      </c>
      <c r="B10" s="33"/>
      <c r="C10" s="17" t="s">
        <v>19</v>
      </c>
      <c r="D10" s="16"/>
      <c r="E10" s="44"/>
    </row>
    <row r="11" spans="1:5" x14ac:dyDescent="0.3">
      <c r="A11" s="18" t="s">
        <v>24</v>
      </c>
      <c r="B11" s="33"/>
      <c r="C11" s="17" t="s">
        <v>21</v>
      </c>
      <c r="D11" s="16"/>
      <c r="E11" s="44"/>
    </row>
    <row r="12" spans="1:5" x14ac:dyDescent="0.3">
      <c r="A12" s="18" t="s">
        <v>71</v>
      </c>
      <c r="B12" s="34"/>
      <c r="C12" s="17" t="s">
        <v>22</v>
      </c>
      <c r="D12" s="19"/>
      <c r="E12" s="44"/>
    </row>
    <row r="13" spans="1:5" x14ac:dyDescent="0.3">
      <c r="A13" s="18" t="s">
        <v>74</v>
      </c>
      <c r="B13" s="34"/>
      <c r="C13" s="17" t="s">
        <v>73</v>
      </c>
      <c r="D13" s="19"/>
      <c r="E13" s="44"/>
    </row>
    <row r="14" spans="1:5" x14ac:dyDescent="0.3">
      <c r="A14" s="18" t="s">
        <v>20</v>
      </c>
      <c r="B14" s="34"/>
      <c r="C14" s="21" t="s">
        <v>70</v>
      </c>
      <c r="D14" s="19"/>
      <c r="E14" s="44"/>
    </row>
    <row r="15" spans="1:5" x14ac:dyDescent="0.3">
      <c r="A15" s="18" t="s">
        <v>72</v>
      </c>
      <c r="B15" s="34"/>
      <c r="C15" s="35" t="s">
        <v>25</v>
      </c>
      <c r="D15" s="19"/>
      <c r="E15" s="44"/>
    </row>
    <row r="16" spans="1:5" x14ac:dyDescent="0.3">
      <c r="A16" s="18" t="s">
        <v>27</v>
      </c>
      <c r="B16" s="34"/>
      <c r="C16" s="42" t="s">
        <v>113</v>
      </c>
      <c r="D16" s="19"/>
      <c r="E16" s="44"/>
    </row>
    <row r="17" spans="1:5" x14ac:dyDescent="0.3">
      <c r="A17" s="43" t="s">
        <v>112</v>
      </c>
      <c r="B17" s="34"/>
      <c r="C17" s="31" t="s">
        <v>111</v>
      </c>
      <c r="D17" s="19"/>
      <c r="E17" s="44"/>
    </row>
    <row r="18" spans="1:5" x14ac:dyDescent="0.3">
      <c r="A18" s="18" t="s">
        <v>26</v>
      </c>
      <c r="B18" s="19"/>
      <c r="C18" s="36"/>
      <c r="D18" s="19"/>
      <c r="E18" s="45"/>
    </row>
    <row r="19" spans="1:5" ht="18" x14ac:dyDescent="0.35">
      <c r="A19" s="75" t="s">
        <v>6</v>
      </c>
      <c r="B19" s="76"/>
      <c r="C19" s="76"/>
      <c r="D19" s="76"/>
      <c r="E19" s="77"/>
    </row>
    <row r="20" spans="1:5" s="54" customFormat="1" ht="16.2" customHeight="1" x14ac:dyDescent="0.3">
      <c r="A20" s="91" t="s">
        <v>138</v>
      </c>
      <c r="B20" s="92"/>
      <c r="C20" s="92"/>
      <c r="D20" s="92"/>
      <c r="E20" s="93"/>
    </row>
    <row r="21" spans="1:5" x14ac:dyDescent="0.3">
      <c r="A21" s="1" t="s">
        <v>13</v>
      </c>
      <c r="B21" s="2" t="s">
        <v>7</v>
      </c>
      <c r="C21" s="2" t="s">
        <v>8</v>
      </c>
      <c r="D21" s="2" t="s">
        <v>9</v>
      </c>
      <c r="E21" s="3" t="s">
        <v>5</v>
      </c>
    </row>
    <row r="22" spans="1:5" x14ac:dyDescent="0.3">
      <c r="A22" s="26" t="s">
        <v>31</v>
      </c>
      <c r="B22" s="27">
        <v>942</v>
      </c>
      <c r="C22" s="28">
        <v>42</v>
      </c>
      <c r="D22" s="29"/>
      <c r="E22" s="30">
        <f t="shared" ref="E22:E60" si="0">IF(D22="Yes",$C22*SUM($D$8:$D$8),0)</f>
        <v>0</v>
      </c>
    </row>
    <row r="23" spans="1:5" ht="28.8" x14ac:dyDescent="0.3">
      <c r="A23" s="26" t="s">
        <v>91</v>
      </c>
      <c r="B23" s="27" t="s">
        <v>49</v>
      </c>
      <c r="C23" s="28">
        <v>118</v>
      </c>
      <c r="D23" s="29"/>
      <c r="E23" s="30">
        <f t="shared" si="0"/>
        <v>0</v>
      </c>
    </row>
    <row r="24" spans="1:5" x14ac:dyDescent="0.3">
      <c r="A24" s="26" t="s">
        <v>52</v>
      </c>
      <c r="B24" s="27" t="s">
        <v>53</v>
      </c>
      <c r="C24" s="28" t="s">
        <v>48</v>
      </c>
      <c r="D24" s="29"/>
      <c r="E24" s="30">
        <f t="shared" si="0"/>
        <v>0</v>
      </c>
    </row>
    <row r="25" spans="1:5" x14ac:dyDescent="0.3">
      <c r="A25" s="26" t="s">
        <v>32</v>
      </c>
      <c r="B25" s="27" t="s">
        <v>33</v>
      </c>
      <c r="C25" s="28" t="s">
        <v>48</v>
      </c>
      <c r="D25" s="29"/>
      <c r="E25" s="30">
        <f t="shared" si="0"/>
        <v>0</v>
      </c>
    </row>
    <row r="26" spans="1:5" ht="28.8" x14ac:dyDescent="0.3">
      <c r="A26" s="26" t="s">
        <v>100</v>
      </c>
      <c r="B26" s="27" t="s">
        <v>54</v>
      </c>
      <c r="C26" s="28">
        <v>296</v>
      </c>
      <c r="D26" s="29"/>
      <c r="E26" s="30">
        <f t="shared" si="0"/>
        <v>0</v>
      </c>
    </row>
    <row r="27" spans="1:5" x14ac:dyDescent="0.3">
      <c r="A27" s="26" t="s">
        <v>86</v>
      </c>
      <c r="B27" s="27" t="s">
        <v>87</v>
      </c>
      <c r="C27" s="28" t="s">
        <v>48</v>
      </c>
      <c r="D27" s="29"/>
      <c r="E27" s="30">
        <f t="shared" si="0"/>
        <v>0</v>
      </c>
    </row>
    <row r="28" spans="1:5" x14ac:dyDescent="0.3">
      <c r="A28" s="26" t="s">
        <v>34</v>
      </c>
      <c r="B28" s="27" t="s">
        <v>35</v>
      </c>
      <c r="C28" s="28">
        <v>518</v>
      </c>
      <c r="D28" s="29"/>
      <c r="E28" s="30">
        <f t="shared" si="0"/>
        <v>0</v>
      </c>
    </row>
    <row r="29" spans="1:5" ht="28.8" x14ac:dyDescent="0.3">
      <c r="A29" s="26" t="s">
        <v>109</v>
      </c>
      <c r="B29" s="27" t="s">
        <v>30</v>
      </c>
      <c r="C29" s="28" t="s">
        <v>48</v>
      </c>
      <c r="D29" s="29"/>
      <c r="E29" s="30">
        <f t="shared" si="0"/>
        <v>0</v>
      </c>
    </row>
    <row r="30" spans="1:5" x14ac:dyDescent="0.3">
      <c r="A30" s="26" t="s">
        <v>50</v>
      </c>
      <c r="B30" s="27" t="s">
        <v>51</v>
      </c>
      <c r="C30" s="28" t="s">
        <v>48</v>
      </c>
      <c r="D30" s="29"/>
      <c r="E30" s="30">
        <f t="shared" si="0"/>
        <v>0</v>
      </c>
    </row>
    <row r="31" spans="1:5" ht="51" x14ac:dyDescent="0.3">
      <c r="A31" s="26" t="s">
        <v>124</v>
      </c>
      <c r="B31" s="27" t="s">
        <v>120</v>
      </c>
      <c r="C31" s="28">
        <v>131</v>
      </c>
      <c r="D31" s="29"/>
      <c r="E31" s="30">
        <f t="shared" si="0"/>
        <v>0</v>
      </c>
    </row>
    <row r="32" spans="1:5" x14ac:dyDescent="0.3">
      <c r="A32" s="26" t="s">
        <v>40</v>
      </c>
      <c r="B32" s="27" t="s">
        <v>41</v>
      </c>
      <c r="C32" s="28">
        <v>371</v>
      </c>
      <c r="D32" s="29"/>
      <c r="E32" s="30">
        <f t="shared" si="0"/>
        <v>0</v>
      </c>
    </row>
    <row r="33" spans="1:5" x14ac:dyDescent="0.3">
      <c r="A33" s="26" t="s">
        <v>118</v>
      </c>
      <c r="B33" s="27" t="s">
        <v>119</v>
      </c>
      <c r="C33" s="28">
        <v>583</v>
      </c>
      <c r="D33" s="29"/>
      <c r="E33" s="30">
        <f t="shared" si="0"/>
        <v>0</v>
      </c>
    </row>
    <row r="34" spans="1:5" x14ac:dyDescent="0.3">
      <c r="A34" s="26" t="s">
        <v>42</v>
      </c>
      <c r="B34" s="27" t="s">
        <v>43</v>
      </c>
      <c r="C34" s="28">
        <v>395</v>
      </c>
      <c r="D34" s="29"/>
      <c r="E34" s="30">
        <f t="shared" si="0"/>
        <v>0</v>
      </c>
    </row>
    <row r="35" spans="1:5" ht="51" x14ac:dyDescent="0.3">
      <c r="A35" s="26" t="s">
        <v>125</v>
      </c>
      <c r="B35" s="27" t="s">
        <v>121</v>
      </c>
      <c r="C35" s="28">
        <v>263</v>
      </c>
      <c r="D35" s="29"/>
      <c r="E35" s="30">
        <f t="shared" si="0"/>
        <v>0</v>
      </c>
    </row>
    <row r="36" spans="1:5" ht="28.8" x14ac:dyDescent="0.3">
      <c r="A36" s="26" t="s">
        <v>88</v>
      </c>
      <c r="B36" s="27" t="s">
        <v>45</v>
      </c>
      <c r="C36" s="28">
        <v>151</v>
      </c>
      <c r="D36" s="29"/>
      <c r="E36" s="30">
        <f t="shared" si="0"/>
        <v>0</v>
      </c>
    </row>
    <row r="37" spans="1:5" x14ac:dyDescent="0.3">
      <c r="A37" s="48" t="s">
        <v>89</v>
      </c>
      <c r="B37" s="49" t="s">
        <v>90</v>
      </c>
      <c r="C37" s="50" t="s">
        <v>48</v>
      </c>
      <c r="D37" s="29"/>
      <c r="E37" s="30">
        <f t="shared" si="0"/>
        <v>0</v>
      </c>
    </row>
    <row r="38" spans="1:5" ht="28.8" x14ac:dyDescent="0.3">
      <c r="A38" s="12" t="s">
        <v>38</v>
      </c>
      <c r="B38" s="47" t="s">
        <v>39</v>
      </c>
      <c r="C38" s="51">
        <v>48</v>
      </c>
      <c r="D38" s="29"/>
      <c r="E38" s="30">
        <f t="shared" si="0"/>
        <v>0</v>
      </c>
    </row>
    <row r="39" spans="1:5" x14ac:dyDescent="0.3">
      <c r="A39" s="12" t="s">
        <v>81</v>
      </c>
      <c r="B39" s="47" t="s">
        <v>82</v>
      </c>
      <c r="C39" s="51">
        <v>540</v>
      </c>
      <c r="D39" s="29"/>
      <c r="E39" s="30">
        <f t="shared" si="0"/>
        <v>0</v>
      </c>
    </row>
    <row r="40" spans="1:5" x14ac:dyDescent="0.3">
      <c r="A40" s="12" t="s">
        <v>98</v>
      </c>
      <c r="B40" s="47" t="s">
        <v>99</v>
      </c>
      <c r="C40" s="51">
        <v>230</v>
      </c>
      <c r="D40" s="29"/>
      <c r="E40" s="30">
        <f t="shared" si="0"/>
        <v>0</v>
      </c>
    </row>
    <row r="41" spans="1:5" x14ac:dyDescent="0.3">
      <c r="A41" s="12" t="s">
        <v>77</v>
      </c>
      <c r="B41" s="47" t="s">
        <v>78</v>
      </c>
      <c r="C41" s="51">
        <v>446</v>
      </c>
      <c r="D41" s="29"/>
      <c r="E41" s="30">
        <f t="shared" si="0"/>
        <v>0</v>
      </c>
    </row>
    <row r="42" spans="1:5" ht="28.8" x14ac:dyDescent="0.3">
      <c r="A42" s="12" t="s">
        <v>75</v>
      </c>
      <c r="B42" s="47" t="s">
        <v>76</v>
      </c>
      <c r="C42" s="51">
        <v>57</v>
      </c>
      <c r="D42" s="29"/>
      <c r="E42" s="30">
        <f t="shared" si="0"/>
        <v>0</v>
      </c>
    </row>
    <row r="43" spans="1:5" ht="28.8" x14ac:dyDescent="0.3">
      <c r="A43" s="12" t="s">
        <v>136</v>
      </c>
      <c r="B43" s="47" t="s">
        <v>135</v>
      </c>
      <c r="C43" s="51">
        <v>57</v>
      </c>
      <c r="D43" s="29"/>
      <c r="E43" s="30">
        <f t="shared" si="0"/>
        <v>0</v>
      </c>
    </row>
    <row r="44" spans="1:5" x14ac:dyDescent="0.3">
      <c r="A44" s="12" t="s">
        <v>55</v>
      </c>
      <c r="B44" s="47" t="s">
        <v>56</v>
      </c>
      <c r="C44" s="51">
        <v>367</v>
      </c>
      <c r="D44" s="29"/>
      <c r="E44" s="30">
        <f t="shared" si="0"/>
        <v>0</v>
      </c>
    </row>
    <row r="45" spans="1:5" x14ac:dyDescent="0.3">
      <c r="A45" s="12" t="s">
        <v>134</v>
      </c>
      <c r="B45" s="47" t="s">
        <v>127</v>
      </c>
      <c r="C45" s="51">
        <v>841</v>
      </c>
      <c r="D45" s="29"/>
      <c r="E45" s="30">
        <f t="shared" si="0"/>
        <v>0</v>
      </c>
    </row>
    <row r="46" spans="1:5" x14ac:dyDescent="0.3">
      <c r="A46" s="12" t="s">
        <v>133</v>
      </c>
      <c r="B46" s="47" t="s">
        <v>128</v>
      </c>
      <c r="C46" s="51">
        <v>404</v>
      </c>
      <c r="D46" s="29"/>
      <c r="E46" s="30">
        <f t="shared" si="0"/>
        <v>0</v>
      </c>
    </row>
    <row r="47" spans="1:5" x14ac:dyDescent="0.3">
      <c r="A47" s="12" t="s">
        <v>132</v>
      </c>
      <c r="B47" s="47" t="s">
        <v>129</v>
      </c>
      <c r="C47" s="51">
        <v>428</v>
      </c>
      <c r="D47" s="29"/>
      <c r="E47" s="30">
        <f t="shared" si="0"/>
        <v>0</v>
      </c>
    </row>
    <row r="48" spans="1:5" x14ac:dyDescent="0.3">
      <c r="A48" s="12" t="s">
        <v>130</v>
      </c>
      <c r="B48" s="52" t="s">
        <v>131</v>
      </c>
      <c r="C48" s="51">
        <v>3379</v>
      </c>
      <c r="D48" s="29"/>
      <c r="E48" s="30">
        <f t="shared" si="0"/>
        <v>0</v>
      </c>
    </row>
    <row r="49" spans="1:5" x14ac:dyDescent="0.3">
      <c r="A49" s="12" t="s">
        <v>28</v>
      </c>
      <c r="B49" s="47" t="s">
        <v>29</v>
      </c>
      <c r="C49" s="51">
        <v>527</v>
      </c>
      <c r="D49" s="29"/>
      <c r="E49" s="30">
        <f t="shared" si="0"/>
        <v>0</v>
      </c>
    </row>
    <row r="50" spans="1:5" ht="28.8" x14ac:dyDescent="0.3">
      <c r="A50" s="12" t="s">
        <v>80</v>
      </c>
      <c r="B50" s="47" t="s">
        <v>79</v>
      </c>
      <c r="C50" s="51">
        <v>174</v>
      </c>
      <c r="D50" s="29"/>
      <c r="E50" s="30">
        <f t="shared" si="0"/>
        <v>0</v>
      </c>
    </row>
    <row r="51" spans="1:5" ht="28.8" x14ac:dyDescent="0.3">
      <c r="A51" s="12" t="s">
        <v>106</v>
      </c>
      <c r="B51" s="47" t="s">
        <v>44</v>
      </c>
      <c r="C51" s="51">
        <v>70</v>
      </c>
      <c r="D51" s="29"/>
      <c r="E51" s="30">
        <f t="shared" si="0"/>
        <v>0</v>
      </c>
    </row>
    <row r="52" spans="1:5" x14ac:dyDescent="0.3">
      <c r="A52" s="12" t="s">
        <v>126</v>
      </c>
      <c r="B52" s="47" t="s">
        <v>97</v>
      </c>
      <c r="C52" s="51" t="s">
        <v>48</v>
      </c>
      <c r="D52" s="29"/>
      <c r="E52" s="30">
        <f t="shared" si="0"/>
        <v>0</v>
      </c>
    </row>
    <row r="53" spans="1:5" x14ac:dyDescent="0.3">
      <c r="A53" s="12" t="s">
        <v>102</v>
      </c>
      <c r="B53" s="47" t="s">
        <v>96</v>
      </c>
      <c r="C53" s="51">
        <v>42</v>
      </c>
      <c r="D53" s="29"/>
      <c r="E53" s="30">
        <f t="shared" si="0"/>
        <v>0</v>
      </c>
    </row>
    <row r="54" spans="1:5" x14ac:dyDescent="0.3">
      <c r="A54" s="12" t="s">
        <v>92</v>
      </c>
      <c r="B54" s="47" t="s">
        <v>93</v>
      </c>
      <c r="C54" s="51">
        <v>306</v>
      </c>
      <c r="D54" s="29"/>
      <c r="E54" s="30">
        <f t="shared" si="0"/>
        <v>0</v>
      </c>
    </row>
    <row r="55" spans="1:5" ht="16.2" customHeight="1" x14ac:dyDescent="0.3">
      <c r="A55" s="12" t="s">
        <v>36</v>
      </c>
      <c r="B55" s="47" t="s">
        <v>37</v>
      </c>
      <c r="C55" s="51">
        <v>1076</v>
      </c>
      <c r="D55" s="29"/>
      <c r="E55" s="30">
        <f t="shared" si="0"/>
        <v>0</v>
      </c>
    </row>
    <row r="56" spans="1:5" x14ac:dyDescent="0.3">
      <c r="A56" s="12" t="s">
        <v>83</v>
      </c>
      <c r="B56" s="47">
        <v>153</v>
      </c>
      <c r="C56" s="51" t="s">
        <v>48</v>
      </c>
      <c r="D56" s="29"/>
      <c r="E56" s="30">
        <f t="shared" si="0"/>
        <v>0</v>
      </c>
    </row>
    <row r="57" spans="1:5" x14ac:dyDescent="0.3">
      <c r="A57" s="12" t="s">
        <v>46</v>
      </c>
      <c r="B57" s="47" t="s">
        <v>47</v>
      </c>
      <c r="C57" s="51" t="s">
        <v>48</v>
      </c>
      <c r="D57" s="29"/>
      <c r="E57" s="30">
        <f t="shared" si="0"/>
        <v>0</v>
      </c>
    </row>
    <row r="58" spans="1:5" x14ac:dyDescent="0.3">
      <c r="A58" s="12" t="s">
        <v>94</v>
      </c>
      <c r="B58" s="47" t="s">
        <v>95</v>
      </c>
      <c r="C58" s="51" t="s">
        <v>48</v>
      </c>
      <c r="D58" s="29"/>
      <c r="E58" s="30">
        <f t="shared" si="0"/>
        <v>0</v>
      </c>
    </row>
    <row r="59" spans="1:5" x14ac:dyDescent="0.3">
      <c r="A59" s="26" t="s">
        <v>107</v>
      </c>
      <c r="B59" s="27" t="s">
        <v>108</v>
      </c>
      <c r="C59" s="28" t="s">
        <v>48</v>
      </c>
      <c r="D59" s="29"/>
      <c r="E59" s="30">
        <f t="shared" si="0"/>
        <v>0</v>
      </c>
    </row>
    <row r="60" spans="1:5" x14ac:dyDescent="0.3">
      <c r="A60" s="26" t="s">
        <v>84</v>
      </c>
      <c r="B60" s="27" t="s">
        <v>85</v>
      </c>
      <c r="C60" s="28" t="s">
        <v>48</v>
      </c>
      <c r="D60" s="29"/>
      <c r="E60" s="30">
        <f t="shared" si="0"/>
        <v>0</v>
      </c>
    </row>
    <row r="61" spans="1:5" x14ac:dyDescent="0.3">
      <c r="A61" s="70" t="s">
        <v>14</v>
      </c>
      <c r="B61" s="71"/>
      <c r="C61" s="71"/>
      <c r="D61" s="13" t="s">
        <v>10</v>
      </c>
      <c r="E61" s="20">
        <f>IF(SUM(D7:D9)=0,0,SUM(E7:E60)/SUM(D7:D9))</f>
        <v>0</v>
      </c>
    </row>
    <row r="62" spans="1:5" ht="18" x14ac:dyDescent="0.35">
      <c r="A62" s="81" t="s">
        <v>15</v>
      </c>
      <c r="B62" s="82"/>
      <c r="C62" s="82"/>
      <c r="D62" s="82"/>
      <c r="E62" s="83"/>
    </row>
    <row r="63" spans="1:5" x14ac:dyDescent="0.3">
      <c r="A63" s="84" t="s">
        <v>16</v>
      </c>
      <c r="B63" s="85"/>
      <c r="C63" s="85"/>
      <c r="D63" s="86"/>
      <c r="E63" s="5">
        <f>ROUND(0.0035*E61,2)</f>
        <v>0</v>
      </c>
    </row>
    <row r="64" spans="1:5" x14ac:dyDescent="0.3">
      <c r="A64" s="87" t="s">
        <v>62</v>
      </c>
      <c r="B64" s="88"/>
      <c r="C64" s="88"/>
      <c r="D64" s="88"/>
      <c r="E64" s="14">
        <f>5*2.25</f>
        <v>11.25</v>
      </c>
    </row>
    <row r="65" spans="1:5" x14ac:dyDescent="0.3">
      <c r="A65" s="89" t="s">
        <v>59</v>
      </c>
      <c r="B65" s="90"/>
      <c r="C65" s="90"/>
      <c r="D65" s="90"/>
      <c r="E65" s="5">
        <v>20</v>
      </c>
    </row>
    <row r="66" spans="1:5" x14ac:dyDescent="0.3">
      <c r="A66" s="67" t="s">
        <v>17</v>
      </c>
      <c r="B66" s="68"/>
      <c r="C66" s="69"/>
      <c r="D66" s="4" t="s">
        <v>10</v>
      </c>
      <c r="E66" s="5">
        <f>IF(SUM(E61:E65)&lt;100,0,SUM(E61:E65))</f>
        <v>0</v>
      </c>
    </row>
    <row r="67" spans="1:5" x14ac:dyDescent="0.3">
      <c r="A67" s="67" t="s">
        <v>18</v>
      </c>
      <c r="B67" s="68"/>
      <c r="C67" s="69"/>
      <c r="D67" s="4" t="str">
        <f>IF(SUM(D8:D8)=0,"",IF(SUM(D8:D8)=1,"1 Vehicle",SUM(D8:D8)&amp;" Vehicles"))</f>
        <v/>
      </c>
      <c r="E67" s="5">
        <f>E66*SUM(D8:D8)</f>
        <v>0</v>
      </c>
    </row>
    <row r="68" spans="1:5" ht="18" x14ac:dyDescent="0.35">
      <c r="A68" s="64" t="s">
        <v>65</v>
      </c>
      <c r="B68" s="65"/>
      <c r="C68" s="65"/>
      <c r="D68" s="65"/>
      <c r="E68" s="66"/>
    </row>
    <row r="69" spans="1:5" x14ac:dyDescent="0.3">
      <c r="A69" s="9" t="s">
        <v>104</v>
      </c>
      <c r="B69" s="100"/>
      <c r="C69" s="100"/>
      <c r="D69" s="10" t="s">
        <v>67</v>
      </c>
      <c r="E69" s="22"/>
    </row>
    <row r="70" spans="1:5" x14ac:dyDescent="0.3">
      <c r="A70" s="9" t="s">
        <v>63</v>
      </c>
      <c r="B70" s="100"/>
      <c r="C70" s="100"/>
      <c r="D70" s="25" t="s">
        <v>105</v>
      </c>
      <c r="E70" s="24"/>
    </row>
    <row r="71" spans="1:5" x14ac:dyDescent="0.3">
      <c r="A71" s="9" t="s">
        <v>64</v>
      </c>
      <c r="B71" s="101"/>
      <c r="C71" s="102"/>
      <c r="D71" s="10" t="s">
        <v>66</v>
      </c>
      <c r="E71" s="22"/>
    </row>
    <row r="72" spans="1:5" ht="18" x14ac:dyDescent="0.35">
      <c r="A72" s="81" t="s">
        <v>68</v>
      </c>
      <c r="B72" s="82"/>
      <c r="C72" s="82"/>
      <c r="D72" s="82"/>
      <c r="E72" s="83"/>
    </row>
    <row r="73" spans="1:5" x14ac:dyDescent="0.3">
      <c r="A73" s="37" t="s">
        <v>114</v>
      </c>
      <c r="B73" s="99" t="s">
        <v>115</v>
      </c>
      <c r="C73" s="99"/>
      <c r="D73" s="38" t="s">
        <v>69</v>
      </c>
      <c r="E73" s="39">
        <v>310062165</v>
      </c>
    </row>
    <row r="74" spans="1:5" x14ac:dyDescent="0.3">
      <c r="A74" s="40" t="s">
        <v>63</v>
      </c>
      <c r="B74" s="94" t="s">
        <v>116</v>
      </c>
      <c r="C74" s="94"/>
      <c r="D74" s="94"/>
      <c r="E74" s="95"/>
    </row>
    <row r="75" spans="1:5" ht="15" thickBot="1" x14ac:dyDescent="0.35">
      <c r="A75" s="41" t="s">
        <v>64</v>
      </c>
      <c r="B75" s="96" t="s">
        <v>117</v>
      </c>
      <c r="C75" s="97"/>
      <c r="D75" s="97"/>
      <c r="E75" s="98"/>
    </row>
    <row r="76" spans="1:5" ht="15" thickTop="1" x14ac:dyDescent="0.3"/>
  </sheetData>
  <sheetProtection algorithmName="SHA-512" hashValue="4hx63Ro7MR/Hr1z1mJKGlGj5ns2txSvrrASV74sH3BOiKzoijlt9Z2lKjIEsk5e6Lf0Sye9CzfrlE+DJ9CmLDg==" saltValue="5Syq681IG0q6yC2w3AaMPw==" spinCount="100000" sheet="1" formatColumns="0" formatRows="0"/>
  <sortState ref="A27:E55">
    <sortCondition ref="B27:B55" customList="1,2,3"/>
  </sortState>
  <mergeCells count="23">
    <mergeCell ref="B74:E74"/>
    <mergeCell ref="B75:E75"/>
    <mergeCell ref="B73:C73"/>
    <mergeCell ref="A72:E72"/>
    <mergeCell ref="B69:C69"/>
    <mergeCell ref="B70:C70"/>
    <mergeCell ref="B71:C71"/>
    <mergeCell ref="A1:E1"/>
    <mergeCell ref="A2:E2"/>
    <mergeCell ref="A3:E3"/>
    <mergeCell ref="D5:E5"/>
    <mergeCell ref="A68:E68"/>
    <mergeCell ref="A66:C66"/>
    <mergeCell ref="A67:C67"/>
    <mergeCell ref="A61:C61"/>
    <mergeCell ref="A6:E6"/>
    <mergeCell ref="A19:E19"/>
    <mergeCell ref="A9:E9"/>
    <mergeCell ref="A62:E62"/>
    <mergeCell ref="A63:D63"/>
    <mergeCell ref="A64:D64"/>
    <mergeCell ref="A65:D65"/>
    <mergeCell ref="A20:E20"/>
  </mergeCells>
  <dataValidations disablePrompts="1" count="1">
    <dataValidation type="list" allowBlank="1" showInputMessage="1" showErrorMessage="1" error="Only Yes or No may be entered." sqref="D22:D60">
      <formula1>"Yes, No"</formula1>
    </dataValidation>
  </dataValidations>
  <pageMargins left="0.7" right="0.7" top="1" bottom="1" header="0.3" footer="0.3"/>
  <pageSetup scale="85" fitToHeight="0" orientation="portrait" r:id="rId1"/>
  <headerFooter>
    <oddHeader>&amp;CPO#____________________________&amp;R4/19/2024</oddHeader>
    <oddFooter>&amp;CPage &amp;P of &amp;N&amp;RA/6/20/2023</oddFooter>
  </headerFooter>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Configuration Worksheet</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Bachman</dc:creator>
  <cp:lastModifiedBy>Amy Gotreaux</cp:lastModifiedBy>
  <cp:lastPrinted>2019-06-21T13:53:41Z</cp:lastPrinted>
  <dcterms:created xsi:type="dcterms:W3CDTF">2016-08-11T20:23:26Z</dcterms:created>
  <dcterms:modified xsi:type="dcterms:W3CDTF">2025-02-14T21:06:02Z</dcterms:modified>
</cp:coreProperties>
</file>