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9 - Vendors\Mike Solomon\Trucks - Lines 8, 14, 66-67, 70-72, 73-75, 76-78, 82-84, 85-86, 87-88, 89-90\"/>
    </mc:Choice>
  </mc:AlternateContent>
  <bookViews>
    <workbookView xWindow="-28920" yWindow="-120" windowWidth="29040" windowHeight="15840"/>
  </bookViews>
  <sheets>
    <sheet name="Sheet1" sheetId="1" r:id="rId1"/>
    <sheet name="Sheet2" sheetId="2" r:id="rId2"/>
    <sheet name="Sheet3" sheetId="3" r:id="rId3"/>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9" i="1" l="1"/>
  <c r="E38" i="1"/>
  <c r="E29" i="1"/>
  <c r="E28" i="1"/>
  <c r="E17" i="1"/>
  <c r="E16" i="1"/>
  <c r="E33" i="1"/>
  <c r="E19" i="1" l="1"/>
  <c r="E20" i="1"/>
  <c r="E21" i="1"/>
  <c r="E22" i="1"/>
  <c r="E23" i="1"/>
  <c r="E24" i="1"/>
  <c r="E25" i="1"/>
  <c r="E26" i="1"/>
  <c r="E27" i="1"/>
  <c r="E30" i="1"/>
  <c r="E31" i="1"/>
  <c r="E32" i="1"/>
  <c r="E34" i="1"/>
  <c r="E35" i="1"/>
  <c r="E36" i="1"/>
  <c r="E37" i="1"/>
  <c r="E40" i="1"/>
  <c r="E18" i="1" l="1"/>
  <c r="E44" i="1" l="1"/>
  <c r="D47" i="1" l="1"/>
  <c r="E8" i="1" l="1"/>
  <c r="E41" i="1" l="1"/>
  <c r="E43" i="1" s="1"/>
  <c r="E46" i="1" s="1"/>
  <c r="E47" i="1" s="1"/>
</calcChain>
</file>

<file path=xl/sharedStrings.xml><?xml version="1.0" encoding="utf-8"?>
<sst xmlns="http://schemas.openxmlformats.org/spreadsheetml/2006/main" count="109" uniqueCount="94">
  <si>
    <t>This spreadsheet is not a purchase order</t>
  </si>
  <si>
    <t>Order Sheet Instructions</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</si>
  <si>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</si>
  <si>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Contract Line</t>
  </si>
  <si>
    <t>Delivery ARO</t>
  </si>
  <si>
    <t>State Contract Number</t>
  </si>
  <si>
    <t>Vendor</t>
  </si>
  <si>
    <t>Courtesy Ford</t>
  </si>
  <si>
    <t>Base Vehicle</t>
  </si>
  <si>
    <t>Vehicle Description</t>
  </si>
  <si>
    <t>Order Code</t>
  </si>
  <si>
    <t>Unit Price</t>
  </si>
  <si>
    <t>Quantity</t>
  </si>
  <si>
    <t>Extended Price</t>
  </si>
  <si>
    <t>4WD with 3.5L EcoBoost V6 Engine</t>
  </si>
  <si>
    <t>Available Exterior Colors</t>
  </si>
  <si>
    <t>Optional Equipment</t>
  </si>
  <si>
    <t>Option Description</t>
  </si>
  <si>
    <t>Option Code</t>
  </si>
  <si>
    <t>Option Unit Price</t>
  </si>
  <si>
    <t>Add Option</t>
  </si>
  <si>
    <t>Additional Keys (4 Total)</t>
  </si>
  <si>
    <t>AM</t>
  </si>
  <si>
    <t>Daytime Running Lamps</t>
  </si>
  <si>
    <t>Cost for Each Vehicle Plus Options</t>
  </si>
  <si>
    <t>1 EA</t>
  </si>
  <si>
    <t>Additional Costs</t>
  </si>
  <si>
    <t>0.35% Contract Administrative Fee</t>
  </si>
  <si>
    <t>LA DEQ Waste Tire Fee (5 tires X $2.25 each)</t>
  </si>
  <si>
    <t>LA Safety Inspection Sticker - 2 Year</t>
  </si>
  <si>
    <t>Total Cost for Each Vehicle</t>
  </si>
  <si>
    <t>Total Cost for All Vehicles</t>
  </si>
  <si>
    <t>Agency  Information</t>
  </si>
  <si>
    <t>LPAA Approval No</t>
  </si>
  <si>
    <t>Phone:</t>
  </si>
  <si>
    <t>Email:</t>
  </si>
  <si>
    <t>Shopping Cart</t>
  </si>
  <si>
    <t>Vendor Information</t>
  </si>
  <si>
    <t>Mike Solomon</t>
  </si>
  <si>
    <t xml:space="preserve">Vendor No. </t>
  </si>
  <si>
    <t>337-332-2145</t>
  </si>
  <si>
    <t>msolomon@courtesyautomotive.com</t>
  </si>
  <si>
    <t>Agency Name</t>
  </si>
  <si>
    <t>Contact Name:</t>
  </si>
  <si>
    <t>Ford F-150 Police Responder XL PPV</t>
  </si>
  <si>
    <t>(YZ) Oxford White</t>
  </si>
  <si>
    <t>W1P-150A</t>
  </si>
  <si>
    <t>Fog Lamps</t>
  </si>
  <si>
    <t>Spray in Bedliner</t>
  </si>
  <si>
    <t>Trailer Brake Controller</t>
  </si>
  <si>
    <t>67T</t>
  </si>
  <si>
    <t>(UM) Agate Black</t>
  </si>
  <si>
    <t>Rear Defroster with Rear Privacy Glass</t>
  </si>
  <si>
    <t>(JS) Iconic Silver</t>
  </si>
  <si>
    <t>(M7) Carbonized Gray</t>
  </si>
  <si>
    <t>(HX) Antimatter Blue</t>
  </si>
  <si>
    <t>Running Boards</t>
  </si>
  <si>
    <t>18B</t>
  </si>
  <si>
    <t>Engine Block Heater</t>
  </si>
  <si>
    <t>41H</t>
  </si>
  <si>
    <t xml:space="preserve">Police Engine Idle </t>
  </si>
  <si>
    <t>Pre-Collission Assist</t>
  </si>
  <si>
    <t>54R/59S</t>
  </si>
  <si>
    <t>SYNC4</t>
  </si>
  <si>
    <t>Badge Delete</t>
  </si>
  <si>
    <t>41A</t>
  </si>
  <si>
    <t>47R</t>
  </si>
  <si>
    <t>Interior Upgrade Package</t>
  </si>
  <si>
    <t>Remote Keyless-Entry key Fob</t>
  </si>
  <si>
    <t>67P</t>
  </si>
  <si>
    <t>53A</t>
  </si>
  <si>
    <t>17C/595</t>
  </si>
  <si>
    <t>19A</t>
  </si>
  <si>
    <t xml:space="preserve">Blind Spot Monitoring System </t>
  </si>
  <si>
    <t>Carpet and Mats</t>
  </si>
  <si>
    <t>Rear Wheel Well Liner</t>
  </si>
  <si>
    <t>96l</t>
  </si>
  <si>
    <t>STD</t>
  </si>
  <si>
    <t xml:space="preserve">Trailer Tow Package </t>
  </si>
  <si>
    <t>Driver Spotlight (Unity)</t>
  </si>
  <si>
    <t>59E</t>
  </si>
  <si>
    <t>Driver Spotlight (Whelen)</t>
  </si>
  <si>
    <t>59F</t>
  </si>
  <si>
    <t>Heated Power Mirrors LED Approacch Lamps</t>
  </si>
  <si>
    <t>18" Aluminum Wheels</t>
  </si>
  <si>
    <t>64H</t>
  </si>
  <si>
    <t>(E4) Vermillion Read</t>
  </si>
  <si>
    <t>(GR) Green</t>
  </si>
  <si>
    <t>Color Coordinated Carpet 
(Included in 61A)</t>
  </si>
  <si>
    <t>Front/Rear Chrome Bumpers 
(Includes Fog Lamps)</t>
  </si>
  <si>
    <t>Floor Liner 
(Must Select 19A or 168)</t>
  </si>
  <si>
    <t>NC</t>
  </si>
  <si>
    <t>(B3) Atlas Blue</t>
  </si>
  <si>
    <t>180-360 Days ARO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</si>
</sst>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lt;=9999999]###\-####;\(###\)\ ###\-####"/>
  </numFmts>
  <fonts count="11" x14ac:knownFonts="1">
    <font>
      <sz val="11"/>
      <color theme="1"/>
      <name val="Calibri"/>
      <family val="2"/>
      <scheme val="minor"/>
    </font>
    <font>
      <sz val="11"/>
      <color theme="1"/>
      <name val="Calibri"/>
      <family val="2"/>
      <scheme val="minor"/>
    </font>
    <font>
      <b/>
      <sz val="11"/>
      <color theme="1"/>
      <name val="Calibri"/>
      <family val="2"/>
      <scheme val="minor"/>
    </font>
    <font>
      <b/>
      <u/>
      <sz val="14"/>
      <color rgb="FFFF0000"/>
      <name val="Calibri"/>
      <family val="2"/>
      <scheme val="minor"/>
    </font>
    <font>
      <b/>
      <sz val="16"/>
      <name val="Calibri"/>
      <family val="2"/>
      <scheme val="minor"/>
    </font>
    <font>
      <sz val="11"/>
      <name val="Calibri"/>
      <family val="2"/>
      <scheme val="minor"/>
    </font>
    <font>
      <b/>
      <sz val="16"/>
      <color theme="1"/>
      <name val="Calibri"/>
      <family val="2"/>
      <scheme val="minor"/>
    </font>
    <font>
      <b/>
      <sz val="11"/>
      <name val="Calibri"/>
      <family val="2"/>
      <scheme val="minor"/>
    </font>
    <font>
      <b/>
      <sz val="14"/>
      <color theme="1"/>
      <name val="Calibri"/>
      <family val="2"/>
      <scheme val="minor"/>
    </font>
    <font>
      <b/>
      <sz val="14"/>
      <name val="Calibri"/>
      <family val="2"/>
      <scheme val="minor"/>
    </font>
    <font>
      <sz val="11"/>
      <color rgb="FFFF0000"/>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rgb="FFFFF2CC"/>
        <bgColor indexed="64"/>
      </patternFill>
    </fill>
  </fills>
  <borders count="23">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78">
    <xf numFmtId="0" fontId="0" fillId="0" borderId="0" xfId="0"/>
    <xf numFmtId="0" fontId="2" fillId="0" borderId="5" xfId="0" applyFont="1" applyBorder="1" applyAlignment="1" applyProtection="1">
      <alignment horizontal="center"/>
      <protection hidden="1"/>
    </xf>
    <xf numFmtId="0" fontId="7" fillId="0" borderId="5" xfId="0" applyFont="1" applyBorder="1" applyAlignment="1" applyProtection="1">
      <alignment horizontal="center"/>
      <protection hidden="1"/>
    </xf>
    <xf numFmtId="0" fontId="2" fillId="0" borderId="4" xfId="0" applyFont="1" applyBorder="1" applyAlignment="1" applyProtection="1">
      <alignment horizontal="center"/>
      <protection hidden="1"/>
    </xf>
    <xf numFmtId="0" fontId="0" fillId="0" borderId="5" xfId="0" applyBorder="1" applyAlignment="1" applyProtection="1">
      <alignment horizontal="center"/>
      <protection hidden="1"/>
    </xf>
    <xf numFmtId="0" fontId="2" fillId="0" borderId="4" xfId="0" applyFont="1" applyBorder="1" applyProtection="1">
      <protection hidden="1"/>
    </xf>
    <xf numFmtId="0" fontId="2" fillId="0" borderId="5" xfId="0" applyFont="1" applyBorder="1" applyProtection="1">
      <protection hidden="1"/>
    </xf>
    <xf numFmtId="0" fontId="2" fillId="0" borderId="6" xfId="0" applyFont="1" applyBorder="1" applyProtection="1">
      <protection hidden="1"/>
    </xf>
    <xf numFmtId="0" fontId="0" fillId="0" borderId="4" xfId="0" applyBorder="1" applyAlignment="1" applyProtection="1">
      <alignment wrapText="1"/>
      <protection hidden="1"/>
    </xf>
    <xf numFmtId="0" fontId="0" fillId="0" borderId="5" xfId="0" applyBorder="1" applyProtection="1">
      <protection hidden="1"/>
    </xf>
    <xf numFmtId="0" fontId="0" fillId="5" borderId="5" xfId="0" applyFill="1" applyBorder="1" applyProtection="1">
      <protection locked="0"/>
    </xf>
    <xf numFmtId="44" fontId="0" fillId="0" borderId="6" xfId="0" applyNumberFormat="1" applyBorder="1" applyProtection="1">
      <protection hidden="1"/>
    </xf>
    <xf numFmtId="0" fontId="0" fillId="0" borderId="4" xfId="0" applyBorder="1" applyAlignment="1">
      <alignment horizontal="right"/>
    </xf>
    <xf numFmtId="0" fontId="0" fillId="0" borderId="5" xfId="0" applyBorder="1"/>
    <xf numFmtId="0" fontId="2" fillId="0" borderId="4" xfId="0" applyFont="1" applyBorder="1" applyAlignment="1">
      <alignment horizontal="right"/>
    </xf>
    <xf numFmtId="0" fontId="0" fillId="4" borderId="5" xfId="0" applyFill="1" applyBorder="1"/>
    <xf numFmtId="0" fontId="2" fillId="4" borderId="6" xfId="0" applyFont="1" applyFill="1" applyBorder="1" applyAlignment="1">
      <alignment horizontal="center"/>
    </xf>
    <xf numFmtId="0" fontId="0" fillId="0" borderId="18" xfId="0" applyBorder="1" applyAlignment="1">
      <alignment horizontal="right"/>
    </xf>
    <xf numFmtId="44" fontId="5" fillId="0" borderId="6" xfId="0" applyNumberFormat="1" applyFont="1" applyBorder="1" applyAlignment="1" applyProtection="1">
      <alignment horizontal="center"/>
      <protection hidden="1"/>
    </xf>
    <xf numFmtId="0" fontId="5" fillId="0" borderId="5" xfId="0" applyFont="1" applyBorder="1" applyProtection="1">
      <protection hidden="1"/>
    </xf>
    <xf numFmtId="0" fontId="0" fillId="5" borderId="6" xfId="0" applyFill="1" applyBorder="1" applyAlignment="1" applyProtection="1">
      <alignment horizontal="left"/>
      <protection locked="0"/>
    </xf>
    <xf numFmtId="0" fontId="0" fillId="5" borderId="6" xfId="0" applyFill="1" applyBorder="1" applyAlignment="1" applyProtection="1">
      <alignment horizontal="left" wrapText="1"/>
      <protection locked="0"/>
    </xf>
    <xf numFmtId="0" fontId="6" fillId="0" borderId="4" xfId="0" applyFont="1" applyBorder="1" applyAlignment="1" applyProtection="1">
      <alignment horizontal="center" wrapText="1"/>
      <protection hidden="1"/>
    </xf>
    <xf numFmtId="0" fontId="2" fillId="4" borderId="5" xfId="0" applyFont="1" applyFill="1" applyBorder="1" applyAlignment="1" applyProtection="1">
      <alignment horizontal="center"/>
      <protection hidden="1"/>
    </xf>
    <xf numFmtId="0" fontId="0" fillId="4" borderId="4" xfId="0" applyFill="1" applyBorder="1" applyAlignment="1" applyProtection="1">
      <alignment wrapText="1"/>
      <protection hidden="1"/>
    </xf>
    <xf numFmtId="44" fontId="10" fillId="0" borderId="6" xfId="0" applyNumberFormat="1" applyFont="1" applyBorder="1"/>
    <xf numFmtId="0" fontId="10" fillId="0" borderId="0" xfId="0" applyFont="1"/>
    <xf numFmtId="0" fontId="5" fillId="0" borderId="16" xfId="0" applyFont="1" applyBorder="1" applyAlignment="1" applyProtection="1">
      <alignment horizontal="center" wrapText="1"/>
      <protection hidden="1"/>
    </xf>
    <xf numFmtId="0" fontId="5" fillId="5" borderId="17" xfId="0" applyFont="1" applyFill="1" applyBorder="1" applyAlignment="1" applyProtection="1">
      <alignment horizontal="center" wrapText="1"/>
      <protection locked="0"/>
    </xf>
    <xf numFmtId="0" fontId="0" fillId="4" borderId="5" xfId="0" applyFill="1" applyBorder="1" applyAlignment="1" applyProtection="1">
      <alignment horizontal="center"/>
      <protection hidden="1"/>
    </xf>
    <xf numFmtId="44" fontId="0" fillId="4" borderId="6" xfId="0" applyNumberFormat="1" applyFill="1" applyBorder="1" applyProtection="1">
      <protection hidden="1"/>
    </xf>
    <xf numFmtId="0" fontId="0" fillId="4" borderId="0" xfId="0" applyFill="1"/>
    <xf numFmtId="0" fontId="5" fillId="4" borderId="16" xfId="0" applyFont="1" applyFill="1" applyBorder="1" applyAlignment="1" applyProtection="1">
      <alignment horizontal="center" wrapText="1"/>
      <protection hidden="1"/>
    </xf>
    <xf numFmtId="0" fontId="9" fillId="4" borderId="6" xfId="0" applyFont="1" applyFill="1" applyBorder="1" applyAlignment="1" applyProtection="1">
      <alignment horizontal="center" wrapText="1"/>
      <protection hidden="1"/>
    </xf>
    <xf numFmtId="0" fontId="2" fillId="0" borderId="5" xfId="0" applyFont="1" applyBorder="1" applyAlignment="1" applyProtection="1">
      <alignment horizontal="left"/>
      <protection hidden="1"/>
    </xf>
    <xf numFmtId="44" fontId="0" fillId="0" borderId="5" xfId="1" applyFont="1" applyBorder="1" applyAlignment="1" applyProtection="1">
      <alignment horizontal="left"/>
      <protection hidden="1"/>
    </xf>
    <xf numFmtId="44" fontId="0" fillId="4" borderId="5" xfId="1" applyFont="1" applyFill="1" applyBorder="1" applyAlignment="1" applyProtection="1">
      <alignment horizontal="left"/>
      <protection hidden="1"/>
    </xf>
    <xf numFmtId="44" fontId="0" fillId="0" borderId="5" xfId="1" applyFont="1" applyFill="1" applyBorder="1" applyAlignment="1" applyProtection="1">
      <alignment horizontal="left"/>
      <protection hidden="1"/>
    </xf>
    <xf numFmtId="0" fontId="0" fillId="0" borderId="0" xfId="0" applyAlignment="1">
      <alignment horizontal="left"/>
    </xf>
    <xf numFmtId="44" fontId="0" fillId="0" borderId="0" xfId="0" applyNumberFormat="1"/>
    <xf numFmtId="0" fontId="6" fillId="0" borderId="5" xfId="0" applyFont="1" applyBorder="1" applyAlignment="1" applyProtection="1">
      <alignment horizontal="center"/>
      <protection hidden="1"/>
    </xf>
    <xf numFmtId="0" fontId="0" fillId="0" borderId="4" xfId="0" applyBorder="1" applyAlignment="1" applyProtection="1">
      <alignment horizontal="right"/>
      <protection hidden="1"/>
    </xf>
    <xf numFmtId="0" fontId="0" fillId="0" borderId="5" xfId="0" applyBorder="1" applyAlignment="1" applyProtection="1">
      <alignment horizontal="right"/>
      <protection hidden="1"/>
    </xf>
    <xf numFmtId="0" fontId="3" fillId="2" borderId="1" xfId="0" applyFont="1" applyFill="1" applyBorder="1" applyAlignment="1" applyProtection="1">
      <alignment horizontal="center"/>
      <protection hidden="1"/>
    </xf>
    <xf numFmtId="0" fontId="0" fillId="2" borderId="2" xfId="0" applyFill="1" applyBorder="1" applyAlignment="1" applyProtection="1">
      <alignment horizontal="center"/>
      <protection hidden="1"/>
    </xf>
    <xf numFmtId="0" fontId="0" fillId="2" borderId="3" xfId="0" applyFill="1" applyBorder="1" applyAlignment="1" applyProtection="1">
      <alignment horizontal="center"/>
      <protection hidden="1"/>
    </xf>
    <xf numFmtId="0" fontId="4" fillId="3" borderId="4" xfId="0" applyFont="1" applyFill="1" applyBorder="1" applyAlignment="1" applyProtection="1">
      <alignment horizontal="center"/>
      <protection hidden="1"/>
    </xf>
    <xf numFmtId="0" fontId="4" fillId="3" borderId="5" xfId="0" applyFont="1" applyFill="1" applyBorder="1" applyAlignment="1" applyProtection="1">
      <alignment horizontal="center"/>
      <protection hidden="1"/>
    </xf>
    <xf numFmtId="0" fontId="4" fillId="3" borderId="6" xfId="0" applyFont="1" applyFill="1" applyBorder="1" applyAlignment="1" applyProtection="1">
      <alignment horizontal="center"/>
      <protection hidden="1"/>
    </xf>
    <xf numFmtId="0" fontId="5" fillId="4" borderId="7" xfId="0" applyFont="1" applyFill="1" applyBorder="1" applyAlignment="1" applyProtection="1">
      <alignment horizontal="left" wrapText="1"/>
      <protection hidden="1"/>
    </xf>
    <xf numFmtId="0" fontId="5" fillId="4" borderId="8" xfId="0" applyFont="1" applyFill="1" applyBorder="1" applyAlignment="1" applyProtection="1">
      <alignment horizontal="left" wrapText="1"/>
      <protection hidden="1"/>
    </xf>
    <xf numFmtId="0" fontId="5" fillId="4" borderId="9" xfId="0" applyFont="1" applyFill="1" applyBorder="1" applyAlignment="1" applyProtection="1">
      <alignment horizontal="left" wrapText="1"/>
      <protection hidden="1"/>
    </xf>
    <xf numFmtId="0" fontId="2" fillId="0" borderId="5" xfId="0" applyFont="1" applyBorder="1" applyAlignment="1" applyProtection="1">
      <alignment horizontal="center"/>
      <protection hidden="1"/>
    </xf>
    <xf numFmtId="0" fontId="2" fillId="0" borderId="6" xfId="0" applyFont="1" applyBorder="1" applyAlignment="1" applyProtection="1">
      <alignment horizontal="center"/>
      <protection hidden="1"/>
    </xf>
    <xf numFmtId="0" fontId="6" fillId="3" borderId="10" xfId="0" applyFont="1" applyFill="1" applyBorder="1" applyAlignment="1" applyProtection="1">
      <alignment horizontal="center"/>
      <protection hidden="1"/>
    </xf>
    <xf numFmtId="0" fontId="6" fillId="3" borderId="11" xfId="0" applyFont="1" applyFill="1" applyBorder="1" applyAlignment="1" applyProtection="1">
      <alignment horizontal="center"/>
      <protection hidden="1"/>
    </xf>
    <xf numFmtId="0" fontId="6" fillId="3" borderId="12" xfId="0" applyFont="1" applyFill="1" applyBorder="1" applyAlignment="1" applyProtection="1">
      <alignment horizontal="center"/>
      <protection hidden="1"/>
    </xf>
    <xf numFmtId="0" fontId="8" fillId="3" borderId="13" xfId="0" applyFont="1" applyFill="1" applyBorder="1" applyAlignment="1" applyProtection="1">
      <alignment horizontal="center" wrapText="1"/>
      <protection hidden="1"/>
    </xf>
    <xf numFmtId="0" fontId="8" fillId="3" borderId="14" xfId="0" applyFont="1" applyFill="1" applyBorder="1" applyAlignment="1" applyProtection="1">
      <alignment horizontal="center" wrapText="1"/>
      <protection hidden="1"/>
    </xf>
    <xf numFmtId="0" fontId="8" fillId="3" borderId="15" xfId="0" applyFont="1" applyFill="1" applyBorder="1" applyAlignment="1" applyProtection="1">
      <alignment horizontal="center" wrapText="1"/>
      <protection hidden="1"/>
    </xf>
    <xf numFmtId="0" fontId="8" fillId="3" borderId="13" xfId="0" applyFont="1" applyFill="1" applyBorder="1" applyAlignment="1" applyProtection="1">
      <alignment horizontal="center"/>
      <protection hidden="1"/>
    </xf>
    <xf numFmtId="0" fontId="8" fillId="3" borderId="14" xfId="0" applyFont="1" applyFill="1" applyBorder="1" applyAlignment="1" applyProtection="1">
      <alignment horizontal="center"/>
      <protection hidden="1"/>
    </xf>
    <xf numFmtId="0" fontId="8" fillId="3" borderId="15" xfId="0" applyFont="1" applyFill="1" applyBorder="1" applyAlignment="1" applyProtection="1">
      <alignment horizontal="center"/>
      <protection hidden="1"/>
    </xf>
    <xf numFmtId="0" fontId="0" fillId="0" borderId="4" xfId="0" applyBorder="1" applyAlignment="1" applyProtection="1">
      <alignment horizontal="center"/>
      <protection hidden="1"/>
    </xf>
    <xf numFmtId="0" fontId="0" fillId="0" borderId="5" xfId="0" applyBorder="1" applyAlignment="1" applyProtection="1">
      <alignment horizontal="center"/>
      <protection hidden="1"/>
    </xf>
    <xf numFmtId="0" fontId="8" fillId="3" borderId="4" xfId="0" applyFont="1" applyFill="1" applyBorder="1" applyAlignment="1" applyProtection="1">
      <alignment horizontal="center"/>
      <protection hidden="1"/>
    </xf>
    <xf numFmtId="0" fontId="8" fillId="3" borderId="5" xfId="0" applyFont="1" applyFill="1" applyBorder="1" applyAlignment="1" applyProtection="1">
      <alignment horizontal="center"/>
      <protection hidden="1"/>
    </xf>
    <xf numFmtId="0" fontId="8" fillId="3" borderId="6" xfId="0" applyFont="1" applyFill="1" applyBorder="1" applyAlignment="1" applyProtection="1">
      <alignment horizontal="center"/>
      <protection hidden="1"/>
    </xf>
    <xf numFmtId="0" fontId="5" fillId="4" borderId="21" xfId="0" applyFont="1" applyFill="1" applyBorder="1" applyAlignment="1" applyProtection="1">
      <alignment horizontal="center" wrapText="1"/>
      <protection hidden="1"/>
    </xf>
    <xf numFmtId="0" fontId="5" fillId="4" borderId="22" xfId="0" applyFont="1" applyFill="1" applyBorder="1" applyAlignment="1" applyProtection="1">
      <alignment horizontal="center" wrapText="1"/>
      <protection hidden="1"/>
    </xf>
    <xf numFmtId="0" fontId="0" fillId="4" borderId="19" xfId="0" applyFill="1" applyBorder="1" applyAlignment="1">
      <alignment horizontal="left"/>
    </xf>
    <xf numFmtId="0" fontId="0" fillId="4" borderId="20" xfId="0" applyFill="1" applyBorder="1" applyAlignment="1">
      <alignment horizontal="left"/>
    </xf>
    <xf numFmtId="0" fontId="0" fillId="5" borderId="5" xfId="0" applyFill="1" applyBorder="1" applyAlignment="1" applyProtection="1">
      <alignment horizontal="center" wrapText="1"/>
      <protection locked="0"/>
    </xf>
    <xf numFmtId="0" fontId="0" fillId="4" borderId="5" xfId="0" applyFill="1" applyBorder="1" applyAlignment="1">
      <alignment horizontal="left"/>
    </xf>
    <xf numFmtId="164" fontId="0" fillId="4" borderId="5" xfId="0" applyNumberFormat="1" applyFill="1" applyBorder="1" applyAlignment="1">
      <alignment horizontal="left"/>
    </xf>
    <xf numFmtId="164" fontId="0" fillId="4" borderId="6" xfId="0" applyNumberFormat="1" applyFill="1" applyBorder="1" applyAlignment="1">
      <alignment horizontal="left"/>
    </xf>
    <xf numFmtId="0" fontId="5" fillId="6" borderId="17" xfId="0" applyFont="1" applyFill="1" applyBorder="1" applyAlignment="1" applyProtection="1">
      <alignment horizontal="center" wrapText="1"/>
      <protection locked="0"/>
    </xf>
    <xf numFmtId="0" fontId="0" fillId="6" borderId="5" xfId="0" applyFill="1" applyBorder="1" applyProtection="1">
      <protection locked="0"/>
    </xf>
  </cellXfs>
  <cellStyles count="2">
    <cellStyle name="Currency" xfId="1" builtinId="4"/>
    <cellStyle name="Normal" xfId="0" builtinId="0"/>
  </cellStyles>
  <dxfs count="0"/>
  <tableStyles count="0" defaultTableStyle="TableStyleMedium2" defaultPivotStyle="PivotStyleLight16"/>
  <colors>
    <mruColors>
      <color rgb="FFFFF2CC"/>
      <color rgb="FFFFD8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tabSelected="1" view="pageLayout" zoomScaleNormal="100" zoomScaleSheetLayoutView="100" workbookViewId="0">
      <selection activeCell="D16" sqref="D16"/>
    </sheetView>
  </sheetViews>
  <sheetFormatPr defaultRowHeight="14.4" x14ac:dyDescent="0.3"/>
  <cols>
    <col min="1" max="1" width="33.6640625" customWidth="1"/>
    <col min="2" max="2" width="14.33203125" customWidth="1"/>
    <col min="3" max="3" width="16.6640625" style="38" customWidth="1"/>
    <col min="4" max="4" width="17.33203125" bestFit="1" customWidth="1"/>
    <col min="5" max="5" width="16.6640625" customWidth="1"/>
    <col min="6" max="6" width="12.109375" bestFit="1" customWidth="1"/>
  </cols>
  <sheetData>
    <row r="1" spans="1:6" ht="18.600000000000001" thickTop="1" x14ac:dyDescent="0.35">
      <c r="A1" s="43" t="s">
        <v>0</v>
      </c>
      <c r="B1" s="44"/>
      <c r="C1" s="44"/>
      <c r="D1" s="44"/>
      <c r="E1" s="45"/>
    </row>
    <row r="2" spans="1:6" ht="21" x14ac:dyDescent="0.4">
      <c r="A2" s="46" t="s">
        <v>1</v>
      </c>
      <c r="B2" s="47"/>
      <c r="C2" s="47"/>
      <c r="D2" s="47"/>
      <c r="E2" s="48"/>
    </row>
    <row r="3" spans="1:6" ht="151.19999999999999" customHeight="1" x14ac:dyDescent="0.3">
      <c r="A3" s="49" t="s">
        <v>2</v>
      </c>
      <c r="B3" s="50"/>
      <c r="C3" s="50"/>
      <c r="D3" s="50"/>
      <c r="E3" s="51"/>
    </row>
    <row r="4" spans="1:6" ht="42" x14ac:dyDescent="0.4">
      <c r="A4" s="22" t="s">
        <v>44</v>
      </c>
      <c r="B4" s="1" t="s">
        <v>3</v>
      </c>
      <c r="C4" s="40">
        <v>8</v>
      </c>
      <c r="D4" s="2" t="s">
        <v>4</v>
      </c>
      <c r="E4" s="33" t="s">
        <v>93</v>
      </c>
    </row>
    <row r="5" spans="1:6" x14ac:dyDescent="0.3">
      <c r="A5" s="3" t="s">
        <v>5</v>
      </c>
      <c r="B5" s="23">
        <v>4400023793</v>
      </c>
      <c r="C5" s="34" t="s">
        <v>6</v>
      </c>
      <c r="D5" s="52" t="s">
        <v>7</v>
      </c>
      <c r="E5" s="53"/>
    </row>
    <row r="6" spans="1:6" ht="21" x14ac:dyDescent="0.4">
      <c r="A6" s="54" t="s">
        <v>8</v>
      </c>
      <c r="B6" s="55"/>
      <c r="C6" s="55"/>
      <c r="D6" s="55"/>
      <c r="E6" s="56"/>
    </row>
    <row r="7" spans="1:6" x14ac:dyDescent="0.3">
      <c r="A7" s="5" t="s">
        <v>9</v>
      </c>
      <c r="B7" s="6" t="s">
        <v>10</v>
      </c>
      <c r="C7" s="34" t="s">
        <v>11</v>
      </c>
      <c r="D7" s="6" t="s">
        <v>12</v>
      </c>
      <c r="E7" s="7" t="s">
        <v>13</v>
      </c>
    </row>
    <row r="8" spans="1:6" x14ac:dyDescent="0.3">
      <c r="A8" s="8" t="s">
        <v>14</v>
      </c>
      <c r="B8" s="9" t="s">
        <v>46</v>
      </c>
      <c r="C8" s="35">
        <v>48190</v>
      </c>
      <c r="D8" s="10"/>
      <c r="E8" s="11">
        <f>$C8*D8</f>
        <v>0</v>
      </c>
      <c r="F8" s="39"/>
    </row>
    <row r="9" spans="1:6" ht="18" x14ac:dyDescent="0.35">
      <c r="A9" s="57" t="s">
        <v>15</v>
      </c>
      <c r="B9" s="58"/>
      <c r="C9" s="58"/>
      <c r="D9" s="58"/>
      <c r="E9" s="59"/>
    </row>
    <row r="10" spans="1:6" s="26" customFormat="1" x14ac:dyDescent="0.3">
      <c r="A10" s="27" t="s">
        <v>45</v>
      </c>
      <c r="B10" s="28"/>
      <c r="C10" s="68" t="s">
        <v>92</v>
      </c>
      <c r="D10" s="69"/>
      <c r="E10" s="25"/>
    </row>
    <row r="11" spans="1:6" s="26" customFormat="1" x14ac:dyDescent="0.3">
      <c r="A11" s="32" t="s">
        <v>53</v>
      </c>
      <c r="B11" s="76"/>
      <c r="C11" s="68" t="s">
        <v>86</v>
      </c>
      <c r="D11" s="69"/>
      <c r="E11" s="25"/>
    </row>
    <row r="12" spans="1:6" s="26" customFormat="1" x14ac:dyDescent="0.3">
      <c r="A12" s="32" t="s">
        <v>54</v>
      </c>
      <c r="B12" s="28"/>
      <c r="C12" s="68" t="s">
        <v>55</v>
      </c>
      <c r="D12" s="69"/>
      <c r="E12" s="25"/>
    </row>
    <row r="13" spans="1:6" s="26" customFormat="1" x14ac:dyDescent="0.3">
      <c r="A13" s="32" t="s">
        <v>51</v>
      </c>
      <c r="B13" s="28"/>
      <c r="C13" s="68" t="s">
        <v>87</v>
      </c>
      <c r="D13" s="69"/>
      <c r="E13" s="25"/>
    </row>
    <row r="14" spans="1:6" ht="18" x14ac:dyDescent="0.35">
      <c r="A14" s="60" t="s">
        <v>16</v>
      </c>
      <c r="B14" s="61"/>
      <c r="C14" s="61"/>
      <c r="D14" s="61"/>
      <c r="E14" s="62"/>
    </row>
    <row r="15" spans="1:6" x14ac:dyDescent="0.3">
      <c r="A15" s="5" t="s">
        <v>17</v>
      </c>
      <c r="B15" s="6" t="s">
        <v>18</v>
      </c>
      <c r="C15" s="34" t="s">
        <v>19</v>
      </c>
      <c r="D15" s="6" t="s">
        <v>20</v>
      </c>
      <c r="E15" s="7" t="s">
        <v>13</v>
      </c>
    </row>
    <row r="16" spans="1:6" x14ac:dyDescent="0.3">
      <c r="A16" s="24" t="s">
        <v>21</v>
      </c>
      <c r="B16" s="4" t="s">
        <v>22</v>
      </c>
      <c r="C16" s="35" t="s">
        <v>77</v>
      </c>
      <c r="D16" s="77"/>
      <c r="E16" s="11">
        <f>IF(D16="YES","NC",0)</f>
        <v>0</v>
      </c>
      <c r="F16" s="39"/>
    </row>
    <row r="17" spans="1:6" s="31" customFormat="1" x14ac:dyDescent="0.3">
      <c r="A17" s="24" t="s">
        <v>78</v>
      </c>
      <c r="B17" s="29" t="s">
        <v>70</v>
      </c>
      <c r="C17" s="36" t="s">
        <v>77</v>
      </c>
      <c r="D17" s="77"/>
      <c r="E17" s="11">
        <f>IF(D17="YES","NC",0)</f>
        <v>0</v>
      </c>
      <c r="F17" s="39"/>
    </row>
    <row r="18" spans="1:6" s="31" customFormat="1" x14ac:dyDescent="0.3">
      <c r="A18" s="24" t="s">
        <v>23</v>
      </c>
      <c r="B18" s="29">
        <v>942</v>
      </c>
      <c r="C18" s="36">
        <v>41</v>
      </c>
      <c r="D18" s="77"/>
      <c r="E18" s="30">
        <f>IF(D18="Yes",$C18*SUM($D$8:$D$15),0)</f>
        <v>0</v>
      </c>
      <c r="F18" s="39"/>
    </row>
    <row r="19" spans="1:6" s="31" customFormat="1" x14ac:dyDescent="0.3">
      <c r="A19" s="24" t="s">
        <v>47</v>
      </c>
      <c r="B19" s="29">
        <v>595</v>
      </c>
      <c r="C19" s="36">
        <v>128</v>
      </c>
      <c r="D19" s="77"/>
      <c r="E19" s="30">
        <f t="shared" ref="E19:E40" si="0">IF(D19="Yes",$C19*SUM($D$8:$D$8),0)</f>
        <v>0</v>
      </c>
      <c r="F19" s="39"/>
    </row>
    <row r="20" spans="1:6" s="31" customFormat="1" x14ac:dyDescent="0.3">
      <c r="A20" s="24" t="s">
        <v>49</v>
      </c>
      <c r="B20" s="29" t="s">
        <v>50</v>
      </c>
      <c r="C20" s="36">
        <v>251</v>
      </c>
      <c r="D20" s="77"/>
      <c r="E20" s="30">
        <f t="shared" ref="E20" si="1">IF(D20="Yes",$C20*SUM($D$8:$D$8),0)</f>
        <v>0</v>
      </c>
      <c r="F20" s="39"/>
    </row>
    <row r="21" spans="1:6" s="31" customFormat="1" ht="28.8" x14ac:dyDescent="0.3">
      <c r="A21" s="24" t="s">
        <v>83</v>
      </c>
      <c r="B21" s="29" t="s">
        <v>62</v>
      </c>
      <c r="C21" s="36">
        <v>437</v>
      </c>
      <c r="D21" s="77"/>
      <c r="E21" s="30">
        <f t="shared" si="0"/>
        <v>0</v>
      </c>
      <c r="F21" s="39"/>
    </row>
    <row r="22" spans="1:6" s="31" customFormat="1" x14ac:dyDescent="0.3">
      <c r="A22" s="24" t="s">
        <v>48</v>
      </c>
      <c r="B22" s="29" t="s">
        <v>22</v>
      </c>
      <c r="C22" s="36">
        <v>625</v>
      </c>
      <c r="D22" s="77"/>
      <c r="E22" s="30">
        <f t="shared" si="0"/>
        <v>0</v>
      </c>
      <c r="F22" s="39"/>
    </row>
    <row r="23" spans="1:6" s="31" customFormat="1" x14ac:dyDescent="0.3">
      <c r="A23" s="24" t="s">
        <v>79</v>
      </c>
      <c r="B23" s="29" t="s">
        <v>80</v>
      </c>
      <c r="C23" s="36">
        <v>368</v>
      </c>
      <c r="D23" s="77"/>
      <c r="E23" s="30">
        <f t="shared" si="0"/>
        <v>0</v>
      </c>
      <c r="F23" s="39"/>
    </row>
    <row r="24" spans="1:6" s="31" customFormat="1" x14ac:dyDescent="0.3">
      <c r="A24" s="24" t="s">
        <v>81</v>
      </c>
      <c r="B24" s="29" t="s">
        <v>82</v>
      </c>
      <c r="C24" s="36">
        <v>392</v>
      </c>
      <c r="D24" s="77"/>
      <c r="E24" s="30">
        <f t="shared" si="0"/>
        <v>0</v>
      </c>
      <c r="F24" s="39"/>
    </row>
    <row r="25" spans="1:6" x14ac:dyDescent="0.3">
      <c r="A25" s="8" t="s">
        <v>52</v>
      </c>
      <c r="B25" s="4">
        <v>924</v>
      </c>
      <c r="C25" s="37">
        <v>91</v>
      </c>
      <c r="D25" s="77"/>
      <c r="E25" s="11">
        <f t="shared" ref="E25" si="2">IF(D25="Yes",$C25*SUM($D$8:$D$13),0)</f>
        <v>0</v>
      </c>
      <c r="F25" s="39"/>
    </row>
    <row r="26" spans="1:6" x14ac:dyDescent="0.3">
      <c r="A26" s="8" t="s">
        <v>56</v>
      </c>
      <c r="B26" s="4" t="s">
        <v>57</v>
      </c>
      <c r="C26" s="37">
        <v>228</v>
      </c>
      <c r="D26" s="77"/>
      <c r="E26" s="11">
        <f t="shared" ref="E26:E27" si="3">IF(D26="Yes",$C26*SUM($D$8:$D$8),0)</f>
        <v>0</v>
      </c>
      <c r="F26" s="39"/>
    </row>
    <row r="27" spans="1:6" x14ac:dyDescent="0.3">
      <c r="A27" s="8" t="s">
        <v>58</v>
      </c>
      <c r="B27" s="4" t="s">
        <v>59</v>
      </c>
      <c r="C27" s="37">
        <v>82</v>
      </c>
      <c r="D27" s="77"/>
      <c r="E27" s="11">
        <f t="shared" si="3"/>
        <v>0</v>
      </c>
      <c r="F27" s="39"/>
    </row>
    <row r="28" spans="1:6" x14ac:dyDescent="0.3">
      <c r="A28" s="8" t="s">
        <v>60</v>
      </c>
      <c r="B28" s="4" t="s">
        <v>77</v>
      </c>
      <c r="C28" s="37" t="s">
        <v>77</v>
      </c>
      <c r="D28" s="77"/>
      <c r="E28" s="11">
        <f>IF(D28="YES","NC",0)</f>
        <v>0</v>
      </c>
      <c r="F28" s="39"/>
    </row>
    <row r="29" spans="1:6" x14ac:dyDescent="0.3">
      <c r="A29" s="8" t="s">
        <v>61</v>
      </c>
      <c r="B29" s="4" t="s">
        <v>77</v>
      </c>
      <c r="C29" s="37" t="s">
        <v>77</v>
      </c>
      <c r="D29" s="77"/>
      <c r="E29" s="11">
        <f>IF(D29="YES","NC",0)</f>
        <v>0</v>
      </c>
      <c r="F29" s="39"/>
    </row>
    <row r="30" spans="1:6" ht="28.8" x14ac:dyDescent="0.3">
      <c r="A30" s="8" t="s">
        <v>88</v>
      </c>
      <c r="B30" s="4">
        <v>168</v>
      </c>
      <c r="C30" s="37">
        <v>132</v>
      </c>
      <c r="D30" s="77"/>
      <c r="E30" s="11">
        <f t="shared" si="0"/>
        <v>0</v>
      </c>
      <c r="F30" s="39"/>
    </row>
    <row r="31" spans="1:6" x14ac:dyDescent="0.3">
      <c r="A31" s="8" t="s">
        <v>63</v>
      </c>
      <c r="B31" s="4" t="s">
        <v>77</v>
      </c>
      <c r="C31" s="37" t="s">
        <v>77</v>
      </c>
      <c r="D31" s="77"/>
      <c r="E31" s="11">
        <f t="shared" si="0"/>
        <v>0</v>
      </c>
      <c r="F31" s="39"/>
    </row>
    <row r="32" spans="1:6" ht="28.8" x14ac:dyDescent="0.3">
      <c r="A32" s="8" t="s">
        <v>89</v>
      </c>
      <c r="B32" s="4" t="s">
        <v>71</v>
      </c>
      <c r="C32" s="37">
        <v>288</v>
      </c>
      <c r="D32" s="77"/>
      <c r="E32" s="11">
        <f t="shared" si="0"/>
        <v>0</v>
      </c>
      <c r="F32" s="39"/>
    </row>
    <row r="33" spans="1:6" x14ac:dyDescent="0.3">
      <c r="A33" s="8" t="s">
        <v>64</v>
      </c>
      <c r="B33" s="4" t="s">
        <v>65</v>
      </c>
      <c r="C33" s="37" t="s">
        <v>91</v>
      </c>
      <c r="D33" s="77"/>
      <c r="E33" s="11">
        <f>IF(D33="YES","NC",0)</f>
        <v>0</v>
      </c>
      <c r="F33" s="39"/>
    </row>
    <row r="34" spans="1:6" ht="28.8" x14ac:dyDescent="0.3">
      <c r="A34" s="8" t="s">
        <v>90</v>
      </c>
      <c r="B34" s="4" t="s">
        <v>66</v>
      </c>
      <c r="C34" s="37">
        <v>182</v>
      </c>
      <c r="D34" s="77"/>
      <c r="E34" s="11">
        <f t="shared" si="0"/>
        <v>0</v>
      </c>
      <c r="F34" s="39"/>
    </row>
    <row r="35" spans="1:6" x14ac:dyDescent="0.3">
      <c r="A35" s="8" t="s">
        <v>84</v>
      </c>
      <c r="B35" s="4" t="s">
        <v>85</v>
      </c>
      <c r="C35" s="37">
        <v>442</v>
      </c>
      <c r="D35" s="77"/>
      <c r="E35" s="11">
        <f t="shared" si="0"/>
        <v>0</v>
      </c>
      <c r="F35" s="39"/>
    </row>
    <row r="36" spans="1:6" x14ac:dyDescent="0.3">
      <c r="A36" s="8" t="s">
        <v>67</v>
      </c>
      <c r="B36" s="4" t="s">
        <v>72</v>
      </c>
      <c r="C36" s="37">
        <v>555</v>
      </c>
      <c r="D36" s="77"/>
      <c r="E36" s="11">
        <f t="shared" si="0"/>
        <v>0</v>
      </c>
      <c r="F36" s="39"/>
    </row>
    <row r="37" spans="1:6" x14ac:dyDescent="0.3">
      <c r="A37" s="8" t="s">
        <v>68</v>
      </c>
      <c r="B37" s="4" t="s">
        <v>69</v>
      </c>
      <c r="C37" s="37">
        <v>319</v>
      </c>
      <c r="D37" s="77"/>
      <c r="E37" s="11">
        <f t="shared" si="0"/>
        <v>0</v>
      </c>
      <c r="F37" s="39"/>
    </row>
    <row r="38" spans="1:6" x14ac:dyDescent="0.3">
      <c r="A38" s="8" t="s">
        <v>73</v>
      </c>
      <c r="B38" s="4" t="s">
        <v>77</v>
      </c>
      <c r="C38" s="37" t="s">
        <v>77</v>
      </c>
      <c r="D38" s="77"/>
      <c r="E38" s="11">
        <f>IF(D38="YES","NC",0)</f>
        <v>0</v>
      </c>
      <c r="F38" s="39"/>
    </row>
    <row r="39" spans="1:6" x14ac:dyDescent="0.3">
      <c r="A39" s="8" t="s">
        <v>74</v>
      </c>
      <c r="B39" s="4">
        <v>168</v>
      </c>
      <c r="C39" s="37">
        <v>137</v>
      </c>
      <c r="D39" s="77"/>
      <c r="E39" s="11">
        <f>IF(D39="YES","NC",0)</f>
        <v>0</v>
      </c>
      <c r="F39" s="39"/>
    </row>
    <row r="40" spans="1:6" x14ac:dyDescent="0.3">
      <c r="A40" s="8" t="s">
        <v>75</v>
      </c>
      <c r="B40" s="4" t="s">
        <v>76</v>
      </c>
      <c r="C40" s="37">
        <v>164</v>
      </c>
      <c r="D40" s="77"/>
      <c r="E40" s="11">
        <f t="shared" si="0"/>
        <v>0</v>
      </c>
      <c r="F40" s="39"/>
    </row>
    <row r="41" spans="1:6" x14ac:dyDescent="0.3">
      <c r="A41" s="63" t="s">
        <v>24</v>
      </c>
      <c r="B41" s="64"/>
      <c r="C41" s="64"/>
      <c r="D41" s="9" t="s">
        <v>25</v>
      </c>
      <c r="E41" s="18">
        <f>IF(SUM(D8:D8)=0,0,SUM(E8:E40)/SUM(D8:D8))</f>
        <v>0</v>
      </c>
      <c r="F41" s="39"/>
    </row>
    <row r="42" spans="1:6" ht="18" x14ac:dyDescent="0.35">
      <c r="A42" s="65" t="s">
        <v>26</v>
      </c>
      <c r="B42" s="66"/>
      <c r="C42" s="66"/>
      <c r="D42" s="66"/>
      <c r="E42" s="67"/>
      <c r="F42" s="39"/>
    </row>
    <row r="43" spans="1:6" x14ac:dyDescent="0.3">
      <c r="A43" s="41" t="s">
        <v>27</v>
      </c>
      <c r="B43" s="42"/>
      <c r="C43" s="42"/>
      <c r="D43" s="42"/>
      <c r="E43" s="11">
        <f>ROUND(0.0035*E41,2)</f>
        <v>0</v>
      </c>
      <c r="F43" s="39"/>
    </row>
    <row r="44" spans="1:6" x14ac:dyDescent="0.3">
      <c r="A44" s="41" t="s">
        <v>28</v>
      </c>
      <c r="B44" s="42"/>
      <c r="C44" s="42"/>
      <c r="D44" s="42"/>
      <c r="E44" s="11">
        <f>5*2.25</f>
        <v>11.25</v>
      </c>
    </row>
    <row r="45" spans="1:6" x14ac:dyDescent="0.3">
      <c r="A45" s="41" t="s">
        <v>29</v>
      </c>
      <c r="B45" s="42"/>
      <c r="C45" s="42"/>
      <c r="D45" s="42"/>
      <c r="E45" s="11">
        <v>20</v>
      </c>
    </row>
    <row r="46" spans="1:6" x14ac:dyDescent="0.3">
      <c r="A46" s="63" t="s">
        <v>30</v>
      </c>
      <c r="B46" s="64"/>
      <c r="C46" s="64"/>
      <c r="D46" s="9" t="s">
        <v>25</v>
      </c>
      <c r="E46" s="11">
        <f>IF(SUM(E41:E45)&lt;100,0,SUM(E41:E45))</f>
        <v>0</v>
      </c>
      <c r="F46" s="39"/>
    </row>
    <row r="47" spans="1:6" x14ac:dyDescent="0.3">
      <c r="A47" s="63" t="s">
        <v>31</v>
      </c>
      <c r="B47" s="64"/>
      <c r="C47" s="64"/>
      <c r="D47" s="19" t="str">
        <f>IF(SUM(D8:D8)=0,"",IF(SUM(D8:D8)=1,"1 Vehicle",SUM(D8:D8)&amp;" Vehicles"))</f>
        <v/>
      </c>
      <c r="E47" s="11">
        <f>E46*SUM(D8:D8)</f>
        <v>0</v>
      </c>
    </row>
    <row r="48" spans="1:6" ht="18" x14ac:dyDescent="0.35">
      <c r="A48" s="65" t="s">
        <v>32</v>
      </c>
      <c r="B48" s="66"/>
      <c r="C48" s="66"/>
      <c r="D48" s="66"/>
      <c r="E48" s="67"/>
    </row>
    <row r="49" spans="1:5" x14ac:dyDescent="0.3">
      <c r="A49" s="12" t="s">
        <v>43</v>
      </c>
      <c r="B49" s="72"/>
      <c r="C49" s="72"/>
      <c r="D49" s="13" t="s">
        <v>33</v>
      </c>
      <c r="E49" s="20"/>
    </row>
    <row r="50" spans="1:5" x14ac:dyDescent="0.3">
      <c r="A50" s="12" t="s">
        <v>34</v>
      </c>
      <c r="B50" s="72"/>
      <c r="C50" s="72"/>
      <c r="D50" s="13" t="s">
        <v>42</v>
      </c>
      <c r="E50" s="21"/>
    </row>
    <row r="51" spans="1:5" x14ac:dyDescent="0.3">
      <c r="A51" s="12" t="s">
        <v>35</v>
      </c>
      <c r="B51" s="72"/>
      <c r="C51" s="72"/>
      <c r="D51" s="13" t="s">
        <v>36</v>
      </c>
      <c r="E51" s="20"/>
    </row>
    <row r="52" spans="1:5" ht="18" x14ac:dyDescent="0.35">
      <c r="A52" s="65" t="s">
        <v>37</v>
      </c>
      <c r="B52" s="66"/>
      <c r="C52" s="66"/>
      <c r="D52" s="66"/>
      <c r="E52" s="67"/>
    </row>
    <row r="53" spans="1:5" x14ac:dyDescent="0.3">
      <c r="A53" s="14" t="s">
        <v>7</v>
      </c>
      <c r="B53" s="73" t="s">
        <v>38</v>
      </c>
      <c r="C53" s="73"/>
      <c r="D53" s="15" t="s">
        <v>39</v>
      </c>
      <c r="E53" s="16">
        <v>310062165</v>
      </c>
    </row>
    <row r="54" spans="1:5" x14ac:dyDescent="0.3">
      <c r="A54" s="12" t="s">
        <v>34</v>
      </c>
      <c r="B54" s="74" t="s">
        <v>40</v>
      </c>
      <c r="C54" s="74"/>
      <c r="D54" s="74"/>
      <c r="E54" s="75"/>
    </row>
    <row r="55" spans="1:5" ht="15" thickBot="1" x14ac:dyDescent="0.35">
      <c r="A55" s="17" t="s">
        <v>35</v>
      </c>
      <c r="B55" s="70" t="s">
        <v>41</v>
      </c>
      <c r="C55" s="70"/>
      <c r="D55" s="70"/>
      <c r="E55" s="71"/>
    </row>
    <row r="56" spans="1:5" ht="15" thickTop="1" x14ac:dyDescent="0.3"/>
  </sheetData>
  <sheetProtection algorithmName="SHA-512" hashValue="pIZ7nyK/CMFhFS5Lv220Q12tm0hHyS7eX3MyNipBsQ8w7WQz7tS6SzqO4APwNKMjQZ8xI/l/dj2h0j3W8Fs5+w==" saltValue="1hGnhuPJOMAbyXa/5/5lzA==" spinCount="100000" sheet="1" objects="1" scenarios="1"/>
  <mergeCells count="26">
    <mergeCell ref="B55:E55"/>
    <mergeCell ref="A44:D44"/>
    <mergeCell ref="A45:D45"/>
    <mergeCell ref="A46:C46"/>
    <mergeCell ref="A47:C47"/>
    <mergeCell ref="A48:E48"/>
    <mergeCell ref="B49:C49"/>
    <mergeCell ref="B50:C50"/>
    <mergeCell ref="B51:C51"/>
    <mergeCell ref="A52:E52"/>
    <mergeCell ref="B53:C53"/>
    <mergeCell ref="B54:E54"/>
    <mergeCell ref="A43:D43"/>
    <mergeCell ref="A1:E1"/>
    <mergeCell ref="A2:E2"/>
    <mergeCell ref="A3:E3"/>
    <mergeCell ref="D5:E5"/>
    <mergeCell ref="A6:E6"/>
    <mergeCell ref="A9:E9"/>
    <mergeCell ref="A14:E14"/>
    <mergeCell ref="A41:C41"/>
    <mergeCell ref="A42:E42"/>
    <mergeCell ref="C10:D10"/>
    <mergeCell ref="C11:D11"/>
    <mergeCell ref="C12:D12"/>
    <mergeCell ref="C13:D13"/>
  </mergeCells>
  <dataValidations count="2">
    <dataValidation allowBlank="1" showInputMessage="1" error="Only one vehicle configuration may be used on each spreadsheet." sqref="D8"/>
    <dataValidation type="list" allowBlank="1" showInputMessage="1" showErrorMessage="1" error="Only Yes or No may be entered." sqref="D16:D40">
      <formula1>"Yes, No"</formula1>
    </dataValidation>
  </dataValidations>
  <pageMargins left="0.7" right="0.7" top="0.75" bottom="0.75" header="0.3" footer="0.3"/>
  <pageSetup scale="91" fitToWidth="0" fitToHeight="0" orientation="portrait" r:id="rId1"/>
  <headerFooter>
    <oddHeader>&amp;CPO# _____________________________&amp;R2/10/2025</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OTS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of Louisiana</dc:creator>
  <cp:lastModifiedBy>Amy Gotreaux</cp:lastModifiedBy>
  <cp:lastPrinted>2019-12-26T18:52:23Z</cp:lastPrinted>
  <dcterms:created xsi:type="dcterms:W3CDTF">2019-01-03T17:30:08Z</dcterms:created>
  <dcterms:modified xsi:type="dcterms:W3CDTF">2025-02-14T21:19:09Z</dcterms:modified>
</cp:coreProperties>
</file>