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13_ncr:1_{1AACDD21-EF26-4CAB-A75C-F2E9F210A3BE}" xr6:coauthVersionLast="47" xr6:coauthVersionMax="47" xr10:uidLastSave="{00000000-0000-0000-0000-000000000000}"/>
  <bookViews>
    <workbookView xWindow="-28920" yWindow="-120" windowWidth="29040" windowHeight="15720" xr2:uid="{00000000-000D-0000-FFFF-FFFF00000000}"/>
  </bookViews>
  <sheets>
    <sheet name="Line 18 - Ram 2500 Enforcement" sheetId="1" r:id="rId1"/>
    <sheet name="Instructions" sheetId="2" r:id="rId2"/>
  </sheets>
  <definedNames>
    <definedName name="_xlnm.Print_Area" localSheetId="0">'Line 18 - Ram 2500 Enforcement'!$A$2:$E$67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0" i="1"/>
  <c r="E21" i="1"/>
  <c r="E22" i="1"/>
  <c r="E48" i="1"/>
  <c r="E44" i="1"/>
  <c r="E45" i="1"/>
  <c r="E40" i="1"/>
  <c r="E32" i="1"/>
  <c r="E35" i="1"/>
  <c r="E37" i="1"/>
  <c r="E29" i="1"/>
  <c r="E30" i="1"/>
  <c r="E52" i="1"/>
  <c r="E51" i="1"/>
  <c r="E50" i="1"/>
  <c r="E49" i="1"/>
  <c r="E47" i="1"/>
  <c r="E46" i="1"/>
  <c r="E43" i="1"/>
  <c r="E42" i="1"/>
  <c r="E41" i="1"/>
  <c r="E39" i="1"/>
  <c r="E38" i="1"/>
  <c r="E36" i="1"/>
  <c r="E34" i="1"/>
  <c r="E33" i="1"/>
  <c r="E31" i="1"/>
  <c r="E28" i="1"/>
  <c r="E27" i="1"/>
  <c r="E26" i="1"/>
  <c r="E18" i="1"/>
  <c r="E19" i="1"/>
  <c r="E11" i="1"/>
  <c r="E12" i="1"/>
  <c r="E10" i="1" l="1"/>
  <c r="E53" i="1" l="1"/>
  <c r="D59" i="1"/>
  <c r="E55" i="1" l="1"/>
  <c r="E58" i="1" s="1"/>
  <c r="E59" i="1" s="1"/>
</calcChain>
</file>

<file path=xl/sharedStrings.xml><?xml version="1.0" encoding="utf-8"?>
<sst xmlns="http://schemas.openxmlformats.org/spreadsheetml/2006/main" count="133" uniqueCount="125">
  <si>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</si>
  <si>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</si>
  <si>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</si>
  <si>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</si>
  <si>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</si>
  <si>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</si>
  <si>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</si>
  <si>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</si>
  <si>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</si>
  <si>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</si>
  <si>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</si>
  <si>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</si>
  <si>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</si>
  <si>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</si>
  <si>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</si>
  <si>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</si>
  <si>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</si>
  <si>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</si>
  <si>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</si>
  <si>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</si>
  <si>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</si>
  <si>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</si>
  <si>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LA Safety Inspection Sticker - 2 Year</t>
  </si>
  <si>
    <t>Southland Dodge</t>
  </si>
  <si>
    <t>(PW7) Bright White Clear Coat</t>
  </si>
  <si>
    <t>Contract Line</t>
  </si>
  <si>
    <t>Delivery ARO</t>
  </si>
  <si>
    <t>LA DEQ Waste Tire Fee (5 tires X $2.25 each)</t>
  </si>
  <si>
    <t>Agency  Information</t>
  </si>
  <si>
    <t>LPAA Approval No</t>
  </si>
  <si>
    <t>Phone:</t>
  </si>
  <si>
    <t>Requisition No</t>
  </si>
  <si>
    <t>Email:</t>
  </si>
  <si>
    <t>Shopping Cart</t>
  </si>
  <si>
    <t>Vendor Information</t>
  </si>
  <si>
    <t xml:space="preserve"> </t>
  </si>
  <si>
    <t xml:space="preserve">Vendor No. </t>
  </si>
  <si>
    <t>Frank Teuton</t>
  </si>
  <si>
    <t>985-876-1817</t>
  </si>
  <si>
    <t>frankt@southlanddodge.com</t>
  </si>
  <si>
    <t>Order Sheet Instructions</t>
  </si>
  <si>
    <t>Contact Name:</t>
  </si>
  <si>
    <t>Backup Alarm</t>
  </si>
  <si>
    <t>XAW</t>
  </si>
  <si>
    <t>RAM 2500 Enforcement</t>
  </si>
  <si>
    <t>180-365 Days</t>
  </si>
  <si>
    <t>Color Upcharge</t>
  </si>
  <si>
    <t>XCH</t>
  </si>
  <si>
    <t>AAP</t>
  </si>
  <si>
    <t>XAN</t>
  </si>
  <si>
    <t>TXX8</t>
  </si>
  <si>
    <t>LNC</t>
  </si>
  <si>
    <t>DSL</t>
  </si>
  <si>
    <t>PSL</t>
  </si>
  <si>
    <t>FRD</t>
  </si>
  <si>
    <t>Southland Dodge Chrysler Jeep</t>
  </si>
  <si>
    <t>(PR4) Flame Red clear coat</t>
  </si>
  <si>
    <t>Upcharge Exterior Colors</t>
  </si>
  <si>
    <t>PXJ</t>
  </si>
  <si>
    <t>Granite Crystal Metallic</t>
  </si>
  <si>
    <t>Diamond Black Pearl</t>
  </si>
  <si>
    <t>DJ7L91 - 2UA</t>
  </si>
  <si>
    <t>4WD w/ 6.4L V8 HEMI MDS, 6'4" bed</t>
  </si>
  <si>
    <t>DJ7L91-24A</t>
  </si>
  <si>
    <t>4WD w/6.4L V8 HEMI MDS, 8' bed</t>
  </si>
  <si>
    <t>DJ7L92-2UA</t>
  </si>
  <si>
    <t>DJ7L92-24A</t>
  </si>
  <si>
    <t>4WD w/6.7L I6 Cummins Turbo Diesel 6'4" bed</t>
  </si>
  <si>
    <t>4WD w/6.7L I6 Cummins Turbo Diesel 8' bed</t>
  </si>
  <si>
    <t>A7D</t>
  </si>
  <si>
    <t>ANT</t>
  </si>
  <si>
    <t>AAU</t>
  </si>
  <si>
    <t>XBJ</t>
  </si>
  <si>
    <t>MWH</t>
  </si>
  <si>
    <t>XEF</t>
  </si>
  <si>
    <t>XXS</t>
  </si>
  <si>
    <t>CLF</t>
  </si>
  <si>
    <t>A7C</t>
  </si>
  <si>
    <t>A7B</t>
  </si>
  <si>
    <t>AGS</t>
  </si>
  <si>
    <t>Standard Equipment</t>
  </si>
  <si>
    <t>TCP/WBF</t>
  </si>
  <si>
    <t>Off Road Tires /18" Wheels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</si>
  <si>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</si>
  <si>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 xml:space="preserve">  PAU</t>
  </si>
  <si>
    <r>
      <t>Additional Keys</t>
    </r>
    <r>
      <rPr>
        <sz val="10"/>
        <color rgb="FF000000"/>
        <rFont val="Calibri"/>
        <family val="2"/>
      </rPr>
      <t xml:space="preserve"> (4 Total)</t>
    </r>
  </si>
  <si>
    <t>Spotlight Driver's Side-LED</t>
  </si>
  <si>
    <t>Spotlight Passenger Side-LED</t>
  </si>
  <si>
    <r>
      <t xml:space="preserve">Chrome Appearance Group </t>
    </r>
    <r>
      <rPr>
        <sz val="10"/>
        <color rgb="FF000000"/>
        <rFont val="Calibri"/>
        <family val="2"/>
      </rPr>
      <t>(Chrome Bumpers/Grille, 18" Wheels/Tires)</t>
    </r>
  </si>
  <si>
    <r>
      <t>Tradesman Level 2 Group</t>
    </r>
    <r>
      <rPr>
        <sz val="10"/>
        <color rgb="FF000000"/>
        <rFont val="Calibri"/>
        <family val="2"/>
      </rPr>
      <t xml:space="preserve"> (Tradesman Level 1 Group + Chrome App Group)</t>
    </r>
  </si>
  <si>
    <r>
      <t>Special Services Vehicle Group</t>
    </r>
    <r>
      <rPr>
        <sz val="10"/>
        <color rgb="FF000000"/>
        <rFont val="Calibri"/>
        <family val="2"/>
      </rPr>
      <t xml:space="preserve"> (Aux Switches,Dash Passthrough, Transfer Case Shield, Upfit Module)</t>
    </r>
  </si>
  <si>
    <r>
      <t>Bed Utility Group</t>
    </r>
    <r>
      <rPr>
        <sz val="10"/>
        <color rgb="FF000000"/>
        <rFont val="Calibri"/>
        <family val="2"/>
      </rPr>
      <t xml:space="preserve"> (Spray-In Bedliner, LED Lights, Bed Step)</t>
    </r>
  </si>
  <si>
    <r>
      <t>Safety Group</t>
    </r>
    <r>
      <rPr>
        <sz val="10"/>
        <color rgb="FF000000"/>
        <rFont val="Calibri"/>
        <family val="2"/>
      </rPr>
      <t xml:space="preserve"> (Lane Management, Blind Spot Cross Path Detection, Drowsy Driver Detection, Adaptive Steering, LED Tail Lamps, Steer Wheel Audio Control, Rain Sensitive Wipers)</t>
    </r>
  </si>
  <si>
    <r>
      <t>Commercial Features Package</t>
    </r>
    <r>
      <rPr>
        <sz val="10"/>
        <color rgb="FF000000"/>
        <rFont val="Calibri"/>
        <family val="2"/>
      </rPr>
      <t xml:space="preserve"> (115V Outlets, Park Sensors Front/Rear)</t>
    </r>
  </si>
  <si>
    <t>Dual Alternators 400 Amps</t>
  </si>
  <si>
    <t>Rear Wheelhouse Liners</t>
  </si>
  <si>
    <t>Transfer Case Skid Plate Shield</t>
  </si>
  <si>
    <t>Upfitter Electronic Module</t>
  </si>
  <si>
    <t>Clearance Lamps</t>
  </si>
  <si>
    <t>Mopar Front And Rear Rubber Floor Mats</t>
  </si>
  <si>
    <t>Vinyl Seats</t>
  </si>
  <si>
    <t>Functional Rear Handles/Windows/Locks</t>
  </si>
  <si>
    <t>Blind Spot/Cross Path Detection</t>
  </si>
  <si>
    <r>
      <rPr>
        <b/>
        <sz val="11"/>
        <color theme="1"/>
        <rFont val="Calibri"/>
        <family val="2"/>
        <scheme val="minor"/>
      </rPr>
      <t>NOTE:</t>
    </r>
    <r>
      <rPr>
        <sz val="11"/>
        <color theme="1"/>
        <rFont val="Calibri"/>
        <family val="2"/>
        <scheme val="minor"/>
      </rPr>
      <t xml:space="preserve"> Comes with cloth seats,vinyl floor, anti-spin differential.  A/C, Cruise control,  power locks/windows, trailer brake control, and electronic shift-on-the-fly transfer case are standard features.  Includes Flasher System - headlamps and tail lamps, Wiring Harness - grill lamps, speakers, horn/siren-inline connection for customer furnished switch, customer connection to front door speakers, Winch - 9000lbs minimum rated line pull (single line), minimum of 4.6 horsepower motor, Power In, Power Out, free spooling clutch,  minimum of 156:1 gear ratio, battery cables with terminals, 12 foot minimum hand-held remote clutch, minimum of 125 feet of wire rope, fairlead roller, Tubular Mounting System.  Rear windows, door handles, and inside rear door locks are inoperable. Setina full width rear partition PK0355DRT102500CC included.</t>
    </r>
  </si>
  <si>
    <t>Bed Convenience Group (Spray-in bedliner, LED bed lighting)</t>
  </si>
  <si>
    <t>ANP</t>
  </si>
  <si>
    <r>
      <t>Tradesman Level 1 Group</t>
    </r>
    <r>
      <rPr>
        <sz val="10"/>
        <color rgb="FF000000"/>
        <rFont val="Calibri"/>
        <family val="2"/>
      </rPr>
      <t xml:space="preserve"> (12" Radio, 115V Outlet, Black Tubular Side Steps, Rear Power Sliding Window,power mirrors, floor mats, anti-spin differential)</t>
    </r>
  </si>
  <si>
    <t>Tradesman Power Equip group (Power mirrors w/supp signals)</t>
  </si>
  <si>
    <t>ASN</t>
  </si>
  <si>
    <t>Auxliary Dash switches</t>
  </si>
  <si>
    <t>LHL</t>
  </si>
  <si>
    <t>Mopar Black tubular side steps</t>
  </si>
  <si>
    <t>MRU</t>
  </si>
  <si>
    <t>Power lumbar support-driver</t>
  </si>
  <si>
    <t>JPE</t>
  </si>
  <si>
    <t>50 gallon fuel tank (long box only)</t>
  </si>
  <si>
    <t>NFC</t>
  </si>
  <si>
    <t>(PDN) Ceramic Grey</t>
  </si>
  <si>
    <t>Forged Blue Metallic</t>
  </si>
  <si>
    <t>PCG</t>
  </si>
  <si>
    <t>Molten Red Pearl</t>
  </si>
  <si>
    <t>PR6</t>
  </si>
  <si>
    <t>Silver Zynith</t>
  </si>
  <si>
    <t>PSE</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</si>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</sst>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1"/>
      <name val="Calibri"/>
      <family val="2"/>
      <scheme val="minor"/>
    </font>
    <font>
      <b/>
      <sz val="16"/>
      <name val="Calibri"/>
      <family val="2"/>
      <scheme val="minor"/>
    </font>
    <font>
      <sz val="11"/>
      <color rgb="FF000000"/>
      <name val="Calibri"/>
      <family val="2"/>
    </font>
    <font>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s>
  <cellStyleXfs count="2">
    <xf numFmtId="0" fontId="0" fillId="0" borderId="0"/>
    <xf numFmtId="44" fontId="4" fillId="0" borderId="0" applyFont="0" applyFill="0" applyBorder="0" applyAlignment="0" applyProtection="0"/>
  </cellStyleXfs>
  <cellXfs count="98">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3" fillId="0" borderId="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44" fontId="0" fillId="0" borderId="16" xfId="1" applyFont="1" applyBorder="1" applyAlignment="1" applyProtection="1">
      <protection hidden="1"/>
    </xf>
    <xf numFmtId="44" fontId="0" fillId="0" borderId="20" xfId="0" applyNumberFormat="1" applyBorder="1" applyProtection="1">
      <protection hidden="1"/>
    </xf>
    <xf numFmtId="0" fontId="0" fillId="0" borderId="19" xfId="0" applyBorder="1" applyAlignment="1" applyProtection="1">
      <alignment horizontal="center"/>
      <protection hidden="1"/>
    </xf>
    <xf numFmtId="0" fontId="0" fillId="0" borderId="16" xfId="0" applyBorder="1" applyAlignment="1" applyProtection="1">
      <alignment horizontal="center"/>
      <protection hidden="1"/>
    </xf>
    <xf numFmtId="44" fontId="0" fillId="5" borderId="19" xfId="1" applyFont="1" applyFill="1" applyBorder="1" applyAlignment="1" applyProtection="1">
      <protection hidden="1"/>
    </xf>
    <xf numFmtId="44" fontId="0" fillId="0" borderId="19" xfId="1" applyFont="1" applyFill="1" applyBorder="1" applyAlignment="1" applyProtection="1">
      <protection hidden="1"/>
    </xf>
    <xf numFmtId="44" fontId="0" fillId="5" borderId="16" xfId="1" applyFont="1" applyFill="1" applyBorder="1" applyAlignment="1" applyProtection="1">
      <protection hidden="1"/>
    </xf>
    <xf numFmtId="0" fontId="7" fillId="0" borderId="8" xfId="0" applyFont="1" applyBorder="1" applyAlignment="1" applyProtection="1">
      <alignment horizontal="center" wrapText="1"/>
      <protection hidden="1"/>
    </xf>
    <xf numFmtId="0" fontId="1" fillId="0" borderId="0" xfId="0" applyFont="1"/>
    <xf numFmtId="0" fontId="0" fillId="2" borderId="16" xfId="0" applyFill="1" applyBorder="1" applyAlignment="1" applyProtection="1">
      <alignment horizontal="center" wrapText="1"/>
      <protection locked="0"/>
    </xf>
    <xf numFmtId="0" fontId="0" fillId="5" borderId="16" xfId="0" applyFill="1" applyBorder="1" applyAlignment="1" applyProtection="1">
      <alignment horizontal="center" wrapText="1"/>
      <protection hidden="1"/>
    </xf>
    <xf numFmtId="0" fontId="0" fillId="0" borderId="16" xfId="0" applyBorder="1" applyAlignment="1" applyProtection="1">
      <alignment wrapText="1"/>
      <protection hidden="1"/>
    </xf>
    <xf numFmtId="44" fontId="0" fillId="0" borderId="16" xfId="1" applyFont="1" applyFill="1" applyBorder="1" applyAlignment="1" applyProtection="1">
      <protection hidden="1"/>
    </xf>
    <xf numFmtId="44" fontId="0" fillId="0" borderId="19" xfId="1" applyFont="1" applyBorder="1" applyAlignment="1" applyProtection="1">
      <protection hidden="1"/>
    </xf>
    <xf numFmtId="0" fontId="0" fillId="0" borderId="16" xfId="0" applyBorder="1" applyAlignment="1" applyProtection="1">
      <alignment horizontal="center" wrapText="1"/>
      <protection hidden="1"/>
    </xf>
    <xf numFmtId="0" fontId="0" fillId="0" borderId="5" xfId="0" applyBorder="1" applyAlignment="1" applyProtection="1">
      <alignment horizontal="center"/>
      <protection hidden="1"/>
    </xf>
    <xf numFmtId="0" fontId="1" fillId="0" borderId="16" xfId="0" applyFont="1" applyBorder="1" applyAlignment="1" applyProtection="1">
      <alignment horizontal="center"/>
      <protection hidden="1"/>
    </xf>
    <xf numFmtId="0" fontId="0" fillId="2" borderId="1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Alignment="1">
      <alignment horizontal="center"/>
    </xf>
    <xf numFmtId="44" fontId="0" fillId="0" borderId="0" xfId="0" applyNumberFormat="1"/>
    <xf numFmtId="0" fontId="0" fillId="0" borderId="4" xfId="0" applyBorder="1" applyAlignment="1" applyProtection="1">
      <alignment wrapText="1"/>
      <protection hidden="1"/>
    </xf>
    <xf numFmtId="44" fontId="0" fillId="0" borderId="5" xfId="1" applyFont="1" applyBorder="1" applyProtection="1">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8"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16"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6" fillId="2" borderId="0" xfId="0" applyFont="1" applyFill="1" applyAlignment="1" applyProtection="1">
      <alignment wrapText="1"/>
      <protection locked="0"/>
    </xf>
    <xf numFmtId="164" fontId="0" fillId="0" borderId="0" xfId="0" applyNumberFormat="1"/>
    <xf numFmtId="0" fontId="2" fillId="4" borderId="16" xfId="0" applyFont="1" applyFill="1" applyBorder="1" applyAlignment="1" applyProtection="1">
      <alignment horizontal="centerContinuous"/>
      <protection hidden="1"/>
    </xf>
    <xf numFmtId="44" fontId="0" fillId="0" borderId="20" xfId="0" applyNumberFormat="1" applyBorder="1" applyAlignment="1" applyProtection="1">
      <alignment horizontal="center"/>
      <protection hidden="1"/>
    </xf>
    <xf numFmtId="0" fontId="0" fillId="0" borderId="23" xfId="0"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44" fontId="0" fillId="0" borderId="23" xfId="0" applyNumberFormat="1" applyBorder="1" applyProtection="1">
      <protection hidden="1"/>
    </xf>
    <xf numFmtId="44" fontId="0" fillId="0" borderId="16" xfId="0" applyNumberFormat="1" applyBorder="1" applyProtection="1">
      <protection hidden="1"/>
    </xf>
    <xf numFmtId="0" fontId="0" fillId="0" borderId="24" xfId="0" applyBorder="1" applyAlignment="1">
      <alignment horizontal="right"/>
    </xf>
    <xf numFmtId="0" fontId="6" fillId="2" borderId="25" xfId="0" applyFont="1" applyFill="1" applyBorder="1" applyAlignment="1" applyProtection="1">
      <alignment horizontal="left"/>
      <protection locked="0"/>
    </xf>
    <xf numFmtId="0" fontId="0" fillId="0" borderId="26"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applyAlignment="1">
      <alignment horizontal="center"/>
    </xf>
    <xf numFmtId="0" fontId="6" fillId="2" borderId="27" xfId="0" applyFont="1" applyFill="1" applyBorder="1" applyAlignment="1" applyProtection="1">
      <alignment horizontal="left"/>
      <protection locked="0"/>
    </xf>
    <xf numFmtId="0" fontId="1" fillId="0" borderId="24" xfId="0" applyFont="1" applyBorder="1" applyAlignment="1">
      <alignment horizontal="right"/>
    </xf>
    <xf numFmtId="0" fontId="1" fillId="0" borderId="25" xfId="0" applyFont="1" applyBorder="1" applyAlignment="1">
      <alignment horizontal="center"/>
    </xf>
    <xf numFmtId="164" fontId="0" fillId="0" borderId="25" xfId="0" applyNumberFormat="1" applyBorder="1"/>
    <xf numFmtId="0" fontId="0" fillId="0" borderId="13" xfId="0" applyBorder="1"/>
    <xf numFmtId="0" fontId="0" fillId="0" borderId="27" xfId="0" applyBorder="1"/>
    <xf numFmtId="0" fontId="0" fillId="0" borderId="22" xfId="0" applyBorder="1" applyAlignment="1" applyProtection="1">
      <alignment horizontal="center"/>
      <protection hidden="1"/>
    </xf>
    <xf numFmtId="0" fontId="0" fillId="0" borderId="28" xfId="0" applyBorder="1" applyAlignment="1" applyProtection="1">
      <alignment horizontal="center"/>
      <protection hidden="1"/>
    </xf>
    <xf numFmtId="49" fontId="0" fillId="0" borderId="28" xfId="0" applyNumberFormat="1" applyBorder="1" applyAlignment="1" applyProtection="1">
      <alignment horizontal="center"/>
      <protection hidden="1"/>
    </xf>
    <xf numFmtId="49" fontId="0" fillId="0" borderId="22" xfId="0" applyNumberFormat="1" applyBorder="1" applyAlignment="1" applyProtection="1">
      <alignment horizontal="center"/>
      <protection hidden="1"/>
    </xf>
    <xf numFmtId="0" fontId="6" fillId="0" borderId="28" xfId="0" applyFont="1" applyBorder="1" applyAlignment="1" applyProtection="1">
      <alignment horizontal="center"/>
      <protection hidden="1"/>
    </xf>
    <xf numFmtId="0" fontId="2" fillId="4" borderId="29" xfId="0" applyFont="1" applyFill="1" applyBorder="1" applyAlignment="1" applyProtection="1">
      <alignment horizontal="centerContinuous"/>
      <protection hidden="1"/>
    </xf>
    <xf numFmtId="0" fontId="0" fillId="0" borderId="18" xfId="0" applyBorder="1" applyAlignment="1" applyProtection="1">
      <alignment horizontal="centerContinuous"/>
      <protection hidden="1"/>
    </xf>
    <xf numFmtId="0" fontId="9" fillId="0" borderId="16" xfId="0" applyFont="1" applyBorder="1" applyAlignment="1">
      <alignment vertical="center" wrapText="1"/>
    </xf>
    <xf numFmtId="0" fontId="1" fillId="0" borderId="0" xfId="0" applyFont="1" applyAlignment="1">
      <alignment horizontal="center"/>
    </xf>
    <xf numFmtId="14" fontId="1" fillId="0" borderId="0" xfId="0" applyNumberFormat="1" applyFont="1"/>
    <xf numFmtId="0" fontId="1" fillId="0" borderId="4" xfId="0" applyFont="1" applyBorder="1" applyAlignment="1" applyProtection="1">
      <alignment wrapText="1"/>
      <protection hidden="1"/>
    </xf>
    <xf numFmtId="0" fontId="1" fillId="0" borderId="22" xfId="0" applyFont="1" applyBorder="1" applyProtection="1">
      <protection hidden="1"/>
    </xf>
    <xf numFmtId="44" fontId="0" fillId="0" borderId="22" xfId="1" applyFont="1" applyBorder="1" applyProtection="1">
      <protection hidden="1"/>
    </xf>
    <xf numFmtId="0" fontId="0" fillId="5" borderId="5" xfId="0" applyFill="1" applyBorder="1" applyAlignment="1" applyProtection="1">
      <alignment horizontal="center" wrapText="1"/>
      <protection hidden="1"/>
    </xf>
    <xf numFmtId="0" fontId="0" fillId="0" borderId="5" xfId="0" applyBorder="1" applyAlignment="1" applyProtection="1">
      <alignment wrapText="1"/>
      <protection hidden="1"/>
    </xf>
    <xf numFmtId="0" fontId="0" fillId="2" borderId="5" xfId="0"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tabSelected="1" view="pageLayout" zoomScaleNormal="100" workbookViewId="0">
      <selection activeCell="A2" sqref="A2"/>
    </sheetView>
  </sheetViews>
  <sheetFormatPr defaultRowHeight="15" x14ac:dyDescent="0.25"/>
  <cols>
    <col min="1" max="1" width="45" bestFit="1" customWidth="1"/>
    <col min="2" max="2" width="14.28515625" customWidth="1"/>
    <col min="3" max="3" width="16.7109375" customWidth="1"/>
    <col min="4" max="4" width="17.28515625" style="34" bestFit="1" customWidth="1"/>
    <col min="5" max="5" width="16.42578125" customWidth="1"/>
    <col min="6" max="6" width="11.140625" bestFit="1" customWidth="1"/>
  </cols>
  <sheetData>
    <row r="1" spans="1:6" s="22" customFormat="1" ht="15.75" thickBot="1" x14ac:dyDescent="0.3">
      <c r="A1" s="22" t="s">
        <v>124</v>
      </c>
      <c r="D1" s="90"/>
      <c r="E1" s="91">
        <v>46093</v>
      </c>
    </row>
    <row r="2" spans="1:6" ht="27" customHeight="1" thickTop="1" thickBot="1" x14ac:dyDescent="0.35">
      <c r="A2" s="42" t="s">
        <v>20</v>
      </c>
      <c r="B2" s="43"/>
      <c r="C2" s="43"/>
      <c r="D2" s="43"/>
      <c r="E2" s="44"/>
    </row>
    <row r="3" spans="1:6" s="90" customFormat="1" ht="21.75" thickBot="1" x14ac:dyDescent="0.3">
      <c r="A3" s="6" t="s">
        <v>44</v>
      </c>
      <c r="B3" s="7" t="s">
        <v>25</v>
      </c>
      <c r="C3" s="8">
        <v>18</v>
      </c>
      <c r="D3" s="7" t="s">
        <v>26</v>
      </c>
      <c r="E3" s="21" t="s">
        <v>45</v>
      </c>
    </row>
    <row r="4" spans="1:6" s="90" customFormat="1" ht="15.75" thickBot="1" x14ac:dyDescent="0.3">
      <c r="A4" s="4" t="s">
        <v>12</v>
      </c>
      <c r="B4" s="5">
        <v>4400028312</v>
      </c>
      <c r="C4" s="5" t="s">
        <v>13</v>
      </c>
      <c r="D4" s="38" t="s">
        <v>23</v>
      </c>
      <c r="E4" s="39"/>
    </row>
    <row r="5" spans="1:6" ht="21" x14ac:dyDescent="0.35">
      <c r="A5" s="45" t="s">
        <v>1</v>
      </c>
      <c r="B5" s="46"/>
      <c r="C5" s="46"/>
      <c r="D5" s="46"/>
      <c r="E5" s="47"/>
    </row>
    <row r="6" spans="1:6" x14ac:dyDescent="0.25">
      <c r="A6" s="1" t="s">
        <v>2</v>
      </c>
      <c r="B6" s="2" t="s">
        <v>3</v>
      </c>
      <c r="C6" s="2" t="s">
        <v>0</v>
      </c>
      <c r="D6" s="30" t="s">
        <v>4</v>
      </c>
      <c r="E6" s="3" t="s">
        <v>5</v>
      </c>
    </row>
    <row r="7" spans="1:6" x14ac:dyDescent="0.25">
      <c r="A7" s="9" t="s">
        <v>62</v>
      </c>
      <c r="B7" s="10" t="s">
        <v>61</v>
      </c>
      <c r="C7" s="11">
        <v>47821.97</v>
      </c>
      <c r="D7" s="31"/>
      <c r="E7" s="13">
        <f>$C7*D7</f>
        <v>0</v>
      </c>
      <c r="F7" s="35"/>
    </row>
    <row r="8" spans="1:6" ht="18.75" x14ac:dyDescent="0.3">
      <c r="A8" s="48" t="s">
        <v>14</v>
      </c>
      <c r="B8" s="49"/>
      <c r="C8" s="49"/>
      <c r="D8" s="49"/>
      <c r="E8" s="50"/>
      <c r="F8" s="35"/>
    </row>
    <row r="9" spans="1:6" x14ac:dyDescent="0.25">
      <c r="A9" s="92" t="s">
        <v>10</v>
      </c>
      <c r="B9" s="2" t="s">
        <v>3</v>
      </c>
      <c r="C9" s="93" t="s">
        <v>0</v>
      </c>
      <c r="D9" s="30" t="s">
        <v>4</v>
      </c>
      <c r="E9" s="3" t="s">
        <v>5</v>
      </c>
      <c r="F9" s="35"/>
    </row>
    <row r="10" spans="1:6" x14ac:dyDescent="0.25">
      <c r="A10" s="36" t="s">
        <v>67</v>
      </c>
      <c r="B10" s="10" t="s">
        <v>63</v>
      </c>
      <c r="C10" s="94">
        <v>59777.97</v>
      </c>
      <c r="D10" s="31"/>
      <c r="E10" s="13">
        <f>$C10*D10</f>
        <v>0</v>
      </c>
      <c r="F10" s="35"/>
    </row>
    <row r="11" spans="1:6" x14ac:dyDescent="0.25">
      <c r="A11" s="36" t="s">
        <v>64</v>
      </c>
      <c r="B11" s="10" t="s">
        <v>65</v>
      </c>
      <c r="C11" s="37">
        <v>48010.97</v>
      </c>
      <c r="D11" s="31"/>
      <c r="E11" s="13">
        <f t="shared" ref="E11:E12" si="0">$C11*D11</f>
        <v>0</v>
      </c>
      <c r="F11" s="35"/>
    </row>
    <row r="12" spans="1:6" x14ac:dyDescent="0.25">
      <c r="A12" s="36" t="s">
        <v>68</v>
      </c>
      <c r="B12" s="10" t="s">
        <v>66</v>
      </c>
      <c r="C12" s="37">
        <v>59966.97</v>
      </c>
      <c r="D12" s="31"/>
      <c r="E12" s="13">
        <f t="shared" si="0"/>
        <v>0</v>
      </c>
      <c r="F12" s="35"/>
    </row>
    <row r="13" spans="1:6" ht="18.75" x14ac:dyDescent="0.3">
      <c r="A13" s="51" t="s">
        <v>21</v>
      </c>
      <c r="B13" s="52"/>
      <c r="C13" s="52"/>
      <c r="D13" s="52"/>
      <c r="E13" s="53"/>
      <c r="F13" s="35"/>
    </row>
    <row r="14" spans="1:6" ht="15" customHeight="1" x14ac:dyDescent="0.25">
      <c r="A14" s="24" t="s">
        <v>24</v>
      </c>
      <c r="B14" s="23"/>
      <c r="C14" s="25" t="s">
        <v>56</v>
      </c>
      <c r="D14" s="25"/>
      <c r="E14" s="12"/>
    </row>
    <row r="15" spans="1:6" ht="15" customHeight="1" x14ac:dyDescent="0.25">
      <c r="A15" s="95" t="s">
        <v>117</v>
      </c>
      <c r="B15" s="23"/>
      <c r="C15" s="96"/>
      <c r="D15" s="96"/>
      <c r="E15" s="97"/>
    </row>
    <row r="16" spans="1:6" ht="18.75" x14ac:dyDescent="0.3">
      <c r="A16" s="54" t="s">
        <v>57</v>
      </c>
      <c r="B16" s="55"/>
      <c r="C16" s="55"/>
      <c r="D16" s="55"/>
      <c r="E16" s="56"/>
    </row>
    <row r="17" spans="1:5" x14ac:dyDescent="0.25">
      <c r="A17" s="1" t="s">
        <v>46</v>
      </c>
      <c r="B17" s="2" t="s">
        <v>7</v>
      </c>
      <c r="C17" s="2" t="s">
        <v>8</v>
      </c>
      <c r="D17" s="30" t="s">
        <v>9</v>
      </c>
      <c r="E17" s="3" t="s">
        <v>5</v>
      </c>
    </row>
    <row r="18" spans="1:5" x14ac:dyDescent="0.25">
      <c r="A18" s="28" t="s">
        <v>59</v>
      </c>
      <c r="B18" s="28" t="s">
        <v>84</v>
      </c>
      <c r="C18" s="14">
        <v>272</v>
      </c>
      <c r="D18" s="31"/>
      <c r="E18" s="13">
        <f>IF(D18="Yes",$C18*SUM(D7:D12),0)</f>
        <v>0</v>
      </c>
    </row>
    <row r="19" spans="1:5" x14ac:dyDescent="0.25">
      <c r="A19" s="24" t="s">
        <v>60</v>
      </c>
      <c r="B19" s="29" t="s">
        <v>58</v>
      </c>
      <c r="C19" s="14">
        <v>272</v>
      </c>
      <c r="D19" s="32"/>
      <c r="E19" s="13">
        <f>IF(D19="Yes",$C19*SUM(D7:D12),0)</f>
        <v>0</v>
      </c>
    </row>
    <row r="20" spans="1:5" x14ac:dyDescent="0.25">
      <c r="A20" s="95" t="s">
        <v>118</v>
      </c>
      <c r="B20" s="17" t="s">
        <v>119</v>
      </c>
      <c r="C20" s="14">
        <v>272</v>
      </c>
      <c r="D20" s="32"/>
      <c r="E20" s="13">
        <f t="shared" ref="E20:E22" si="1">IF(D20="Yes",$C20*SUM(D8:D13),0)</f>
        <v>0</v>
      </c>
    </row>
    <row r="21" spans="1:5" x14ac:dyDescent="0.25">
      <c r="A21" s="95" t="s">
        <v>120</v>
      </c>
      <c r="B21" s="17" t="s">
        <v>121</v>
      </c>
      <c r="C21" s="14">
        <v>272</v>
      </c>
      <c r="D21" s="32"/>
      <c r="E21" s="13">
        <f t="shared" si="1"/>
        <v>0</v>
      </c>
    </row>
    <row r="22" spans="1:5" x14ac:dyDescent="0.25">
      <c r="A22" s="95" t="s">
        <v>122</v>
      </c>
      <c r="B22" s="17" t="s">
        <v>123</v>
      </c>
      <c r="C22" s="14">
        <v>272</v>
      </c>
      <c r="D22" s="32"/>
      <c r="E22" s="13">
        <f t="shared" si="1"/>
        <v>0</v>
      </c>
    </row>
    <row r="23" spans="1:5" ht="18.75" x14ac:dyDescent="0.3">
      <c r="A23" s="54" t="s">
        <v>80</v>
      </c>
      <c r="B23" s="55"/>
      <c r="C23" s="55"/>
      <c r="D23" s="55"/>
      <c r="E23" s="56"/>
    </row>
    <row r="24" spans="1:5" ht="105" customHeight="1" x14ac:dyDescent="0.25">
      <c r="A24" s="57" t="s">
        <v>103</v>
      </c>
      <c r="B24" s="58"/>
      <c r="C24" s="58"/>
      <c r="D24" s="58"/>
      <c r="E24" s="59"/>
    </row>
    <row r="25" spans="1:5" ht="21.75" customHeight="1" x14ac:dyDescent="0.3">
      <c r="A25" s="87" t="s">
        <v>6</v>
      </c>
      <c r="B25" s="55"/>
      <c r="C25" s="55"/>
      <c r="D25" s="55"/>
      <c r="E25" s="56"/>
    </row>
    <row r="26" spans="1:5" ht="15" customHeight="1" x14ac:dyDescent="0.25">
      <c r="A26" s="89" t="s">
        <v>85</v>
      </c>
      <c r="B26" s="82" t="s">
        <v>47</v>
      </c>
      <c r="C26" s="14">
        <v>253</v>
      </c>
      <c r="D26" s="31"/>
      <c r="E26" s="13">
        <f t="shared" ref="E26:E52" si="2">IF(D26="Yes",$C26*SUM($D$7:$D$12),0)</f>
        <v>0</v>
      </c>
    </row>
    <row r="27" spans="1:5" ht="15" customHeight="1" x14ac:dyDescent="0.25">
      <c r="A27" s="89" t="s">
        <v>86</v>
      </c>
      <c r="B27" s="83" t="s">
        <v>52</v>
      </c>
      <c r="C27" s="27">
        <v>600</v>
      </c>
      <c r="D27" s="33"/>
      <c r="E27" s="13">
        <f t="shared" si="2"/>
        <v>0</v>
      </c>
    </row>
    <row r="28" spans="1:5" ht="15" customHeight="1" x14ac:dyDescent="0.25">
      <c r="A28" s="89" t="s">
        <v>87</v>
      </c>
      <c r="B28" s="83" t="s">
        <v>53</v>
      </c>
      <c r="C28" s="27">
        <v>600</v>
      </c>
      <c r="D28" s="33"/>
      <c r="E28" s="13">
        <f t="shared" si="2"/>
        <v>0</v>
      </c>
    </row>
    <row r="29" spans="1:5" ht="30" customHeight="1" x14ac:dyDescent="0.25">
      <c r="A29" s="89" t="s">
        <v>88</v>
      </c>
      <c r="B29" s="83" t="s">
        <v>77</v>
      </c>
      <c r="C29" s="27">
        <v>1100</v>
      </c>
      <c r="D29" s="33"/>
      <c r="E29" s="13">
        <f t="shared" si="2"/>
        <v>0</v>
      </c>
    </row>
    <row r="30" spans="1:5" ht="44.25" customHeight="1" x14ac:dyDescent="0.25">
      <c r="A30" s="89" t="s">
        <v>106</v>
      </c>
      <c r="B30" s="82" t="s">
        <v>78</v>
      </c>
      <c r="C30" s="14">
        <v>2204</v>
      </c>
      <c r="D30" s="31"/>
      <c r="E30" s="13">
        <f t="shared" si="2"/>
        <v>0</v>
      </c>
    </row>
    <row r="31" spans="1:5" ht="30" customHeight="1" x14ac:dyDescent="0.25">
      <c r="A31" s="89" t="s">
        <v>89</v>
      </c>
      <c r="B31" s="83" t="s">
        <v>69</v>
      </c>
      <c r="C31" s="18">
        <v>3032</v>
      </c>
      <c r="D31" s="33"/>
      <c r="E31" s="13">
        <f t="shared" si="2"/>
        <v>0</v>
      </c>
    </row>
    <row r="32" spans="1:5" ht="30" customHeight="1" x14ac:dyDescent="0.25">
      <c r="A32" s="89" t="s">
        <v>107</v>
      </c>
      <c r="B32" s="83" t="s">
        <v>108</v>
      </c>
      <c r="C32" s="18">
        <v>272</v>
      </c>
      <c r="D32" s="33"/>
      <c r="E32" s="13">
        <f t="shared" si="2"/>
        <v>0</v>
      </c>
    </row>
    <row r="33" spans="1:5" ht="29.25" customHeight="1" x14ac:dyDescent="0.25">
      <c r="A33" s="89" t="s">
        <v>90</v>
      </c>
      <c r="B33" s="84" t="s">
        <v>48</v>
      </c>
      <c r="C33" s="19">
        <v>631</v>
      </c>
      <c r="D33" s="33"/>
      <c r="E33" s="13">
        <f t="shared" si="2"/>
        <v>0</v>
      </c>
    </row>
    <row r="34" spans="1:5" ht="27.75" x14ac:dyDescent="0.25">
      <c r="A34" s="89" t="s">
        <v>91</v>
      </c>
      <c r="B34" s="85" t="s">
        <v>70</v>
      </c>
      <c r="C34" s="26">
        <v>777</v>
      </c>
      <c r="D34" s="31"/>
      <c r="E34" s="13">
        <f t="shared" si="2"/>
        <v>0</v>
      </c>
    </row>
    <row r="35" spans="1:5" ht="30" x14ac:dyDescent="0.25">
      <c r="A35" s="89" t="s">
        <v>104</v>
      </c>
      <c r="B35" s="85" t="s">
        <v>105</v>
      </c>
      <c r="C35" s="26">
        <v>501</v>
      </c>
      <c r="D35" s="31"/>
      <c r="E35" s="13">
        <f t="shared" si="2"/>
        <v>0</v>
      </c>
    </row>
    <row r="36" spans="1:5" ht="53.25" x14ac:dyDescent="0.25">
      <c r="A36" s="89" t="s">
        <v>92</v>
      </c>
      <c r="B36" s="82" t="s">
        <v>71</v>
      </c>
      <c r="C36" s="20">
        <v>2756</v>
      </c>
      <c r="D36" s="31"/>
      <c r="E36" s="13">
        <f t="shared" si="2"/>
        <v>0</v>
      </c>
    </row>
    <row r="37" spans="1:5" ht="27.75" x14ac:dyDescent="0.25">
      <c r="A37" s="89" t="s">
        <v>93</v>
      </c>
      <c r="B37" s="83" t="s">
        <v>79</v>
      </c>
      <c r="C37" s="18">
        <v>456</v>
      </c>
      <c r="D37" s="33"/>
      <c r="E37" s="15">
        <f t="shared" si="2"/>
        <v>0</v>
      </c>
    </row>
    <row r="38" spans="1:5" x14ac:dyDescent="0.25">
      <c r="A38" s="89" t="s">
        <v>94</v>
      </c>
      <c r="B38" s="86" t="s">
        <v>72</v>
      </c>
      <c r="C38" s="18">
        <v>456</v>
      </c>
      <c r="D38" s="33"/>
      <c r="E38" s="15">
        <f t="shared" si="2"/>
        <v>0</v>
      </c>
    </row>
    <row r="39" spans="1:5" x14ac:dyDescent="0.25">
      <c r="A39" s="89" t="s">
        <v>95</v>
      </c>
      <c r="B39" s="86" t="s">
        <v>73</v>
      </c>
      <c r="C39" s="18">
        <v>180</v>
      </c>
      <c r="D39" s="33"/>
      <c r="E39" s="15">
        <f t="shared" si="2"/>
        <v>0</v>
      </c>
    </row>
    <row r="40" spans="1:5" x14ac:dyDescent="0.25">
      <c r="A40" s="89" t="s">
        <v>109</v>
      </c>
      <c r="B40" s="86" t="s">
        <v>110</v>
      </c>
      <c r="C40" s="18">
        <v>225</v>
      </c>
      <c r="D40" s="33"/>
      <c r="E40" s="15">
        <f t="shared" si="2"/>
        <v>0</v>
      </c>
    </row>
    <row r="41" spans="1:5" x14ac:dyDescent="0.25">
      <c r="A41" s="89" t="s">
        <v>96</v>
      </c>
      <c r="B41" s="83" t="s">
        <v>74</v>
      </c>
      <c r="C41" s="19">
        <v>88</v>
      </c>
      <c r="D41" s="33"/>
      <c r="E41" s="15">
        <f t="shared" si="2"/>
        <v>0</v>
      </c>
    </row>
    <row r="42" spans="1:5" x14ac:dyDescent="0.25">
      <c r="A42" s="89" t="s">
        <v>42</v>
      </c>
      <c r="B42" s="83" t="s">
        <v>43</v>
      </c>
      <c r="C42" s="19">
        <v>133</v>
      </c>
      <c r="D42" s="33"/>
      <c r="E42" s="15">
        <f t="shared" si="2"/>
        <v>0</v>
      </c>
    </row>
    <row r="43" spans="1:5" x14ac:dyDescent="0.25">
      <c r="A43" s="89" t="s">
        <v>82</v>
      </c>
      <c r="B43" s="84" t="s">
        <v>81</v>
      </c>
      <c r="C43" s="19">
        <v>544</v>
      </c>
      <c r="D43" s="33"/>
      <c r="E43" s="15">
        <f t="shared" si="2"/>
        <v>0</v>
      </c>
    </row>
    <row r="44" spans="1:5" x14ac:dyDescent="0.25">
      <c r="A44" s="89" t="s">
        <v>113</v>
      </c>
      <c r="B44" s="84" t="s">
        <v>114</v>
      </c>
      <c r="C44" s="19">
        <v>92</v>
      </c>
      <c r="D44" s="33"/>
      <c r="E44" s="15">
        <f t="shared" si="2"/>
        <v>0</v>
      </c>
    </row>
    <row r="45" spans="1:5" x14ac:dyDescent="0.25">
      <c r="A45" s="89" t="s">
        <v>111</v>
      </c>
      <c r="B45" s="84" t="s">
        <v>112</v>
      </c>
      <c r="C45" s="19">
        <v>561</v>
      </c>
      <c r="D45" s="33"/>
      <c r="E45" s="15">
        <f t="shared" si="2"/>
        <v>0</v>
      </c>
    </row>
    <row r="46" spans="1:5" x14ac:dyDescent="0.25">
      <c r="A46" s="89" t="s">
        <v>97</v>
      </c>
      <c r="B46" s="83" t="s">
        <v>75</v>
      </c>
      <c r="C46" s="19">
        <v>317</v>
      </c>
      <c r="D46" s="33"/>
      <c r="E46" s="15">
        <f t="shared" si="2"/>
        <v>0</v>
      </c>
    </row>
    <row r="47" spans="1:5" x14ac:dyDescent="0.25">
      <c r="A47" s="89" t="s">
        <v>98</v>
      </c>
      <c r="B47" s="17" t="s">
        <v>51</v>
      </c>
      <c r="C47" s="19">
        <v>88</v>
      </c>
      <c r="D47" s="33"/>
      <c r="E47" s="15">
        <f t="shared" si="2"/>
        <v>0</v>
      </c>
    </row>
    <row r="48" spans="1:5" x14ac:dyDescent="0.25">
      <c r="A48" s="89" t="s">
        <v>115</v>
      </c>
      <c r="B48" s="82" t="s">
        <v>116</v>
      </c>
      <c r="C48" s="19">
        <v>272</v>
      </c>
      <c r="D48" s="33"/>
      <c r="E48" s="15">
        <f t="shared" si="2"/>
        <v>0</v>
      </c>
    </row>
    <row r="49" spans="1:5" ht="17.100000000000001" customHeight="1" x14ac:dyDescent="0.25">
      <c r="A49" s="89" t="s">
        <v>99</v>
      </c>
      <c r="B49" s="85" t="s">
        <v>76</v>
      </c>
      <c r="C49" s="26">
        <v>216</v>
      </c>
      <c r="D49" s="31"/>
      <c r="E49" s="15">
        <f t="shared" si="2"/>
        <v>0</v>
      </c>
    </row>
    <row r="50" spans="1:5" ht="17.100000000000001" customHeight="1" x14ac:dyDescent="0.25">
      <c r="A50" s="89" t="s">
        <v>100</v>
      </c>
      <c r="B50" s="85" t="s">
        <v>50</v>
      </c>
      <c r="C50" s="26">
        <v>-377</v>
      </c>
      <c r="D50" s="31"/>
      <c r="E50" s="15">
        <f t="shared" si="2"/>
        <v>0</v>
      </c>
    </row>
    <row r="51" spans="1:5" ht="17.100000000000001" customHeight="1" x14ac:dyDescent="0.25">
      <c r="A51" s="89" t="s">
        <v>101</v>
      </c>
      <c r="B51" s="85" t="s">
        <v>54</v>
      </c>
      <c r="C51" s="26">
        <v>0</v>
      </c>
      <c r="D51" s="31"/>
      <c r="E51" s="15">
        <f t="shared" si="2"/>
        <v>0</v>
      </c>
    </row>
    <row r="52" spans="1:5" ht="17.100000000000001" customHeight="1" x14ac:dyDescent="0.25">
      <c r="A52" s="89" t="s">
        <v>102</v>
      </c>
      <c r="B52" s="85" t="s">
        <v>49</v>
      </c>
      <c r="C52" s="26">
        <v>640</v>
      </c>
      <c r="D52" s="31"/>
      <c r="E52" s="15">
        <f t="shared" si="2"/>
        <v>0</v>
      </c>
    </row>
    <row r="53" spans="1:5" x14ac:dyDescent="0.25">
      <c r="A53" s="88" t="s">
        <v>17</v>
      </c>
      <c r="B53" s="61"/>
      <c r="C53" s="61"/>
      <c r="D53" s="16" t="s">
        <v>11</v>
      </c>
      <c r="E53" s="65">
        <f>IF(SUM(D7:D12)=0,0,SUM(E7:E52)/SUM(D7:D12))</f>
        <v>0</v>
      </c>
    </row>
    <row r="54" spans="1:5" ht="18.75" x14ac:dyDescent="0.3">
      <c r="A54" s="64" t="s">
        <v>15</v>
      </c>
      <c r="B54" s="64"/>
      <c r="C54" s="64"/>
      <c r="D54" s="64"/>
      <c r="E54" s="64"/>
    </row>
    <row r="55" spans="1:5" x14ac:dyDescent="0.25">
      <c r="A55" s="66" t="s">
        <v>16</v>
      </c>
      <c r="B55" s="66"/>
      <c r="C55" s="66"/>
      <c r="D55" s="66"/>
      <c r="E55" s="69">
        <f>ROUND(0.0035*E53,2)</f>
        <v>0</v>
      </c>
    </row>
    <row r="56" spans="1:5" x14ac:dyDescent="0.25">
      <c r="A56" s="60" t="s">
        <v>27</v>
      </c>
      <c r="B56" s="60"/>
      <c r="C56" s="60"/>
      <c r="D56" s="60"/>
      <c r="E56" s="70">
        <v>11.25</v>
      </c>
    </row>
    <row r="57" spans="1:5" x14ac:dyDescent="0.25">
      <c r="A57" s="60" t="s">
        <v>22</v>
      </c>
      <c r="B57" s="60"/>
      <c r="C57" s="60"/>
      <c r="D57" s="60"/>
      <c r="E57" s="70">
        <v>20</v>
      </c>
    </row>
    <row r="58" spans="1:5" x14ac:dyDescent="0.25">
      <c r="A58" s="60" t="s">
        <v>18</v>
      </c>
      <c r="B58" s="60"/>
      <c r="C58" s="60"/>
      <c r="D58" s="17" t="s">
        <v>11</v>
      </c>
      <c r="E58" s="70">
        <f>IF(SUM(E53:E57)&lt;100,0,SUM(E53:E57))</f>
        <v>0</v>
      </c>
    </row>
    <row r="59" spans="1:5" x14ac:dyDescent="0.25">
      <c r="A59" s="60" t="s">
        <v>19</v>
      </c>
      <c r="B59" s="60"/>
      <c r="C59" s="60"/>
      <c r="D59" s="17" t="str">
        <f>IF(SUM(D7:D10)=0,"",IF(SUM(D7:D10)=1,"1 Vehicle",SUM(D7:D10)&amp;" Vehicles"))</f>
        <v/>
      </c>
      <c r="E59" s="70">
        <f>E58*SUM(D7:D12)</f>
        <v>0</v>
      </c>
    </row>
    <row r="60" spans="1:5" ht="18.75" x14ac:dyDescent="0.3">
      <c r="A60" s="67" t="s">
        <v>28</v>
      </c>
      <c r="B60" s="55"/>
      <c r="C60" s="55"/>
      <c r="D60" s="55"/>
      <c r="E60" s="68"/>
    </row>
    <row r="61" spans="1:5" x14ac:dyDescent="0.25">
      <c r="A61" s="71" t="s">
        <v>41</v>
      </c>
      <c r="B61" s="62"/>
      <c r="C61" s="62"/>
      <c r="D61" s="34" t="s">
        <v>29</v>
      </c>
      <c r="E61" s="72"/>
    </row>
    <row r="62" spans="1:5" x14ac:dyDescent="0.25">
      <c r="A62" s="71" t="s">
        <v>30</v>
      </c>
      <c r="B62" s="62"/>
      <c r="C62" s="62"/>
      <c r="D62" s="34" t="s">
        <v>31</v>
      </c>
      <c r="E62" s="72"/>
    </row>
    <row r="63" spans="1:5" x14ac:dyDescent="0.25">
      <c r="A63" s="73" t="s">
        <v>32</v>
      </c>
      <c r="B63" s="74"/>
      <c r="C63" s="74"/>
      <c r="D63" s="75" t="s">
        <v>33</v>
      </c>
      <c r="E63" s="76"/>
    </row>
    <row r="64" spans="1:5" ht="18.75" x14ac:dyDescent="0.3">
      <c r="A64" s="67" t="s">
        <v>34</v>
      </c>
      <c r="B64" s="55"/>
      <c r="C64" s="55"/>
      <c r="D64" s="55"/>
      <c r="E64" s="68"/>
    </row>
    <row r="65" spans="1:5" x14ac:dyDescent="0.25">
      <c r="A65" s="77" t="s">
        <v>55</v>
      </c>
      <c r="B65" t="s">
        <v>37</v>
      </c>
      <c r="D65" s="34" t="s">
        <v>36</v>
      </c>
      <c r="E65" s="78">
        <v>310010875</v>
      </c>
    </row>
    <row r="66" spans="1:5" x14ac:dyDescent="0.25">
      <c r="A66" s="71" t="s">
        <v>30</v>
      </c>
      <c r="B66" s="63" t="s">
        <v>38</v>
      </c>
      <c r="C66" s="63"/>
      <c r="D66" s="63"/>
      <c r="E66" s="79"/>
    </row>
    <row r="67" spans="1:5" x14ac:dyDescent="0.25">
      <c r="A67" s="73" t="s">
        <v>32</v>
      </c>
      <c r="B67" s="80" t="s">
        <v>39</v>
      </c>
      <c r="C67" s="80"/>
      <c r="D67" s="80"/>
      <c r="E67" s="81"/>
    </row>
    <row r="79" spans="1:5" x14ac:dyDescent="0.25">
      <c r="B79" t="s">
        <v>35</v>
      </c>
    </row>
  </sheetData>
  <sheetProtection algorithmName="SHA-512" hashValue="CP0AVjNGFs3DMdKtqDVUN+BHk7Tuoum+CAmCaKdUDhgFjhoADQ96hlOHpniikrqZNTrSsmrM7S7zG60elwOkQw==" saltValue="PLLUSdOsBcSIcCXB/B+oeg==" spinCount="100000" sheet="1" formatColumns="0" formatRows="0"/>
  <dataValidations count="5">
    <dataValidation type="list" allowBlank="1" showInputMessage="1" showErrorMessage="1" sqref="E14:E15 D26:D52 D18:D22" xr:uid="{00000000-0002-0000-0000-000000000000}">
      <formula1>"Yes, "</formula1>
    </dataValidation>
    <dataValidation type="custom" allowBlank="1" showInputMessage="1" showErrorMessage="1" error="Only one vehicle configuration may be used on each spreadsheet." sqref="D12" xr:uid="{00000000-0002-0000-0000-000001000000}">
      <formula1>IF(SUM(D7,D10:D11)=0,TRUE,FALSE)</formula1>
    </dataValidation>
    <dataValidation type="custom" allowBlank="1" showInputMessage="1" showErrorMessage="1" error="Only one vehicle configuration may be used on each spreadsheet." sqref="D7" xr:uid="{00000000-0002-0000-0000-000002000000}">
      <formula1>IF(SUM(D10:D12)=0,TRUE,FALSE)</formula1>
    </dataValidation>
    <dataValidation type="custom" allowBlank="1" showInputMessage="1" showErrorMessage="1" error="Only one vehicle configuration may be used on each spreadsheet." sqref="D10" xr:uid="{00000000-0002-0000-0000-000003000000}">
      <formula1>IF(SUM(D7,D11:D12)=0,TRUE,FALSE)</formula1>
    </dataValidation>
    <dataValidation type="custom" allowBlank="1" showInputMessage="1" showErrorMessage="1" error="Only one vehicle configuration may be used on each spreadsheet." sqref="D11" xr:uid="{00000000-0002-0000-0000-000004000000}">
      <formula1>IF(SUM(D7,D10,D12)=0,TRUE,FALSE)</formula1>
    </dataValidation>
  </dataValidations>
  <pageMargins left="0.7" right="0.7" top="0.75" bottom="0.75" header="0.3" footer="0.3"/>
  <pageSetup scale="82" fitToHeight="0" orientation="portrait" r:id="rId1"/>
  <rowBreaks count="1" manualBreakCount="1">
    <brk id="67"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01-1CB2-42A2-9C76-ED186D3297C4}">
  <dimension ref="A1:A2"/>
  <sheetViews>
    <sheetView workbookViewId="0">
      <selection sqref="A1:A2"/>
    </sheetView>
  </sheetViews>
  <sheetFormatPr defaultRowHeight="15" x14ac:dyDescent="0.25"/>
  <cols>
    <col min="1" max="1" width="113" bestFit="1" customWidth="1"/>
  </cols>
  <sheetData>
    <row r="1" spans="1:1" s="34" customFormat="1" ht="21" customHeight="1" x14ac:dyDescent="0.35">
      <c r="A1" s="40" t="s">
        <v>40</v>
      </c>
    </row>
    <row r="2" spans="1:1" ht="155.25" customHeight="1" x14ac:dyDescent="0.25">
      <c r="A2" s="41"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18 - Ram 2500 Enforcement</vt:lpstr>
      <vt:lpstr>Instructions</vt:lpstr>
      <vt:lpstr>'Line 18 - Ram 2500 Enforcement'!Print_Area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2025-01-08T00:23:45Z</cp:lastPrinted>
  <dcterms:created xsi:type="dcterms:W3CDTF">2016-08-11T20:23:26Z</dcterms:created>
  <dcterms:modified xsi:type="dcterms:W3CDTF">2026-03-12T22:29:18Z</dcterms:modified>
</cp:coreProperties>
</file>