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9 - Vendors\Mike Solomon\SUV - Line 6, 10, 57-58\Line 10, 58 - Expedition\"/>
    </mc:Choice>
  </mc:AlternateContent>
  <xr:revisionPtr revIDLastSave="0" documentId="13_ncr:1_{B60CC899-D31B-497C-AAA5-7013B5D3FE03}" xr6:coauthVersionLast="47" xr6:coauthVersionMax="47" xr10:uidLastSave="{00000000-0000-0000-0000-000000000000}"/>
  <bookViews>
    <workbookView xWindow="-28920" yWindow="-75" windowWidth="29040" windowHeight="15720" xr2:uid="{00000000-000D-0000-FFFF-FFFF00000000}"/>
  </bookViews>
  <sheets>
    <sheet name="Line 58-Ext SUV-Expedition" sheetId="3" r:id="rId1"/>
    <sheet name="Instruction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3" l="1"/>
  <c r="E19" i="3"/>
  <c r="E17" i="3"/>
  <c r="E16" i="3"/>
  <c r="D27" i="3" l="1"/>
  <c r="E18" i="3" l="1"/>
  <c r="E7" i="3"/>
  <c r="E10" i="3" l="1"/>
  <c r="E21" i="3" s="1"/>
  <c r="E23" i="3" s="1"/>
  <c r="E26" i="3" l="1"/>
  <c r="E27" i="3" s="1"/>
</calcChain>
</file>

<file path=xl/sharedStrings.xml><?xml version="1.0" encoding="utf-8"?>
<sst xmlns="http://schemas.openxmlformats.org/spreadsheetml/2006/main" count="73" uniqueCount="61">
  <si>
    <t>Unit Price</t>
  </si>
  <si>
    <t>Base Vehicle</t>
  </si>
  <si>
    <t>Vehicle Description</t>
  </si>
  <si>
    <t>Order Code</t>
  </si>
  <si>
    <t>Quantity</t>
  </si>
  <si>
    <t>Extended Price</t>
  </si>
  <si>
    <t>Description</t>
  </si>
  <si>
    <t>1 EA</t>
  </si>
  <si>
    <t>State Contract Number</t>
  </si>
  <si>
    <t>Vendor</t>
  </si>
  <si>
    <t>Optional Configuration</t>
  </si>
  <si>
    <t>Additional Costs</t>
  </si>
  <si>
    <t>0.35% Contract Administrative Fee</t>
  </si>
  <si>
    <t>Total Cost for Each Vehicle</t>
  </si>
  <si>
    <t>Total Cost for All Vehicles</t>
  </si>
  <si>
    <t>This spreadsheet is not a purchase order</t>
  </si>
  <si>
    <t>Contract Line</t>
  </si>
  <si>
    <t>Delivery ARO</t>
  </si>
  <si>
    <t>LA DEQ Waste Tire Fee (5 tires X $2.25 each)</t>
  </si>
  <si>
    <t>Agency  Information</t>
  </si>
  <si>
    <t>Delivery Point of Contact Name:</t>
  </si>
  <si>
    <t>LPAA Approval No</t>
  </si>
  <si>
    <t>Phone:</t>
  </si>
  <si>
    <t>Requisition No</t>
  </si>
  <si>
    <t>Email:</t>
  </si>
  <si>
    <t>Shopping Cart</t>
  </si>
  <si>
    <t>Vendor Information</t>
  </si>
  <si>
    <t xml:space="preserve">Vendor No. </t>
  </si>
  <si>
    <t>Order Sheet Instructions</t>
  </si>
  <si>
    <t xml:space="preserve">Cost for Each Vehicle </t>
  </si>
  <si>
    <t>Courtesy Ford</t>
  </si>
  <si>
    <t>Available Exterior Colors</t>
  </si>
  <si>
    <t>(YZ) Oxford White</t>
  </si>
  <si>
    <t>(UM) Agate Black</t>
  </si>
  <si>
    <t>Optional Equipment</t>
  </si>
  <si>
    <t>Option Description</t>
  </si>
  <si>
    <t>Option Code</t>
  </si>
  <si>
    <t>Option Unit Price</t>
  </si>
  <si>
    <t>Heavy Duty Trailer Tow Package</t>
  </si>
  <si>
    <t>Daytime Running Lamps</t>
  </si>
  <si>
    <t>4x4 Skid Plates</t>
  </si>
  <si>
    <t>41K</t>
  </si>
  <si>
    <t>Running Boards</t>
  </si>
  <si>
    <t>LA Safety Inspection Sticker - 2 Year</t>
  </si>
  <si>
    <t>Mike Solomon</t>
  </si>
  <si>
    <t>337-332-2145</t>
  </si>
  <si>
    <t>msolomon@courtesyautomotive.com</t>
  </si>
  <si>
    <t>Ford Expedition</t>
  </si>
  <si>
    <t>101A</t>
  </si>
  <si>
    <t>18b</t>
  </si>
  <si>
    <r>
      <t xml:space="preserve">1) Only one vehicle configuration may be entered on </t>
    </r>
    <r>
      <rPr>
        <b/>
        <sz val="11"/>
        <rFont val="Calibri"/>
        <family val="2"/>
        <scheme val="minor"/>
      </rPr>
      <t>e</t>
    </r>
    <r>
      <rPr>
        <sz val="11"/>
        <rFont val="Calibri"/>
        <family val="2"/>
        <scheme val="minor"/>
      </rPr>
      <t xml:space="preserv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r>
  </si>
  <si>
    <t>U1F-100A</t>
  </si>
  <si>
    <t>Active RWD with 3.5L Eco V6 Engine</t>
  </si>
  <si>
    <t>U1G-100A</t>
  </si>
  <si>
    <t>Active 4WD with 3.5L  V6 Engine</t>
  </si>
  <si>
    <t>(A3)Space Silver</t>
  </si>
  <si>
    <t>STD</t>
  </si>
  <si>
    <t>Add Option</t>
  </si>
  <si>
    <t>90-120 Days</t>
  </si>
  <si>
    <t>PO#____________________________</t>
  </si>
  <si>
    <r>
      <t>Seats - 60/40 Powerfold</t>
    </r>
    <r>
      <rPr>
        <sz val="9"/>
        <color theme="1"/>
        <rFont val="Calibri"/>
        <family val="2"/>
        <scheme val="minor"/>
      </rPr>
      <t xml:space="preserve"> (fold flat) Add 3rd row seat (cloth) XL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</si>
</sst>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6"/>
      <color theme="1"/>
      <name val="Calibri"/>
      <family val="2"/>
      <scheme val="minor"/>
    </font>
    <font>
      <sz val="9"/>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s>
  <cellStyleXfs count="2">
    <xf numFmtId="0" fontId="0" fillId="0" borderId="0"/>
    <xf numFmtId="44" fontId="3" fillId="0" borderId="0" applyFont="0" applyFill="0" applyBorder="0" applyAlignment="0" applyProtection="0"/>
  </cellStyleXfs>
  <cellXfs count="83">
    <xf numFmtId="0" fontId="0" fillId="0" borderId="0" xfId="0"/>
    <xf numFmtId="0" fontId="8" fillId="0" borderId="10" xfId="0" applyFont="1" applyBorder="1" applyProtection="1">
      <protection hidden="1"/>
    </xf>
    <xf numFmtId="0" fontId="8" fillId="0" borderId="11" xfId="0" applyFont="1" applyBorder="1" applyProtection="1">
      <protection hidden="1"/>
    </xf>
    <xf numFmtId="0" fontId="8" fillId="0" borderId="12" xfId="0" applyFont="1" applyBorder="1" applyProtection="1">
      <protection hidden="1"/>
    </xf>
    <xf numFmtId="0" fontId="5" fillId="0" borderId="11" xfId="0" applyFont="1" applyBorder="1" applyProtection="1">
      <protection hidden="1"/>
    </xf>
    <xf numFmtId="0" fontId="5" fillId="2" borderId="11" xfId="0" applyFont="1" applyFill="1" applyBorder="1" applyProtection="1">
      <protection locked="0"/>
    </xf>
    <xf numFmtId="44" fontId="5" fillId="0" borderId="12" xfId="0" applyNumberFormat="1" applyFont="1" applyBorder="1" applyProtection="1">
      <protection hidden="1"/>
    </xf>
    <xf numFmtId="0" fontId="8" fillId="0" borderId="10" xfId="0" applyFont="1" applyBorder="1" applyAlignment="1" applyProtection="1">
      <alignment wrapText="1"/>
      <protection hidden="1"/>
    </xf>
    <xf numFmtId="44" fontId="5" fillId="0" borderId="12" xfId="0" applyNumberFormat="1" applyFont="1" applyBorder="1" applyAlignment="1" applyProtection="1">
      <alignment horizontal="center"/>
      <protection hidden="1"/>
    </xf>
    <xf numFmtId="0" fontId="0" fillId="2" borderId="11" xfId="0" applyFill="1" applyBorder="1" applyAlignment="1" applyProtection="1">
      <alignment horizontal="center" wrapText="1"/>
      <protection locked="0"/>
    </xf>
    <xf numFmtId="0" fontId="10" fillId="0" borderId="11" xfId="0" applyFont="1" applyBorder="1" applyAlignment="1" applyProtection="1">
      <alignment horizontal="center"/>
      <protection hidden="1"/>
    </xf>
    <xf numFmtId="0" fontId="1" fillId="5" borderId="11" xfId="0" applyFont="1" applyFill="1" applyBorder="1" applyAlignment="1" applyProtection="1">
      <alignment horizontal="center"/>
      <protection hidden="1"/>
    </xf>
    <xf numFmtId="0" fontId="0" fillId="0" borderId="10" xfId="0" applyBorder="1" applyAlignment="1" applyProtection="1">
      <alignment wrapText="1"/>
      <protection hidden="1"/>
    </xf>
    <xf numFmtId="0" fontId="0" fillId="0" borderId="11" xfId="0" applyBorder="1" applyProtection="1">
      <protection hidden="1"/>
    </xf>
    <xf numFmtId="44" fontId="0" fillId="0" borderId="11" xfId="1" applyFont="1" applyBorder="1" applyProtection="1">
      <protection hidden="1"/>
    </xf>
    <xf numFmtId="0" fontId="0" fillId="2" borderId="13" xfId="0" applyFill="1" applyBorder="1" applyAlignment="1" applyProtection="1">
      <alignment horizontal="center" wrapText="1"/>
      <protection locked="0"/>
    </xf>
    <xf numFmtId="44" fontId="0" fillId="0" borderId="12" xfId="0" applyNumberFormat="1" applyBorder="1"/>
    <xf numFmtId="0" fontId="0" fillId="0" borderId="10" xfId="0" applyBorder="1" applyAlignment="1" applyProtection="1">
      <alignment horizontal="center" wrapText="1"/>
      <protection hidden="1"/>
    </xf>
    <xf numFmtId="0" fontId="1" fillId="0" borderId="10" xfId="0" applyFont="1" applyBorder="1" applyProtection="1">
      <protection hidden="1"/>
    </xf>
    <xf numFmtId="0" fontId="1" fillId="0" borderId="11" xfId="0" applyFont="1" applyBorder="1" applyProtection="1">
      <protection hidden="1"/>
    </xf>
    <xf numFmtId="0" fontId="1" fillId="0" borderId="12" xfId="0" applyFont="1" applyBorder="1" applyProtection="1">
      <protection hidden="1"/>
    </xf>
    <xf numFmtId="0" fontId="0" fillId="0" borderId="11" xfId="0" applyBorder="1" applyAlignment="1" applyProtection="1">
      <alignment horizontal="center"/>
      <protection hidden="1"/>
    </xf>
    <xf numFmtId="0" fontId="0" fillId="2" borderId="11" xfId="0" applyFill="1" applyBorder="1" applyProtection="1">
      <protection locked="0"/>
    </xf>
    <xf numFmtId="44" fontId="0" fillId="0" borderId="12" xfId="0" applyNumberFormat="1" applyBorder="1" applyProtection="1">
      <protection hidden="1"/>
    </xf>
    <xf numFmtId="44" fontId="0" fillId="0" borderId="11" xfId="1" applyFont="1" applyBorder="1" applyAlignment="1" applyProtection="1">
      <alignment horizontal="center"/>
      <protection hidden="1"/>
    </xf>
    <xf numFmtId="0" fontId="1" fillId="0" borderId="13" xfId="0" applyFont="1" applyBorder="1" applyAlignment="1" applyProtection="1">
      <alignment horizontal="center" wrapText="1"/>
      <protection locked="0"/>
    </xf>
    <xf numFmtId="0" fontId="7" fillId="4" borderId="11" xfId="0" applyFont="1" applyFill="1" applyBorder="1" applyAlignment="1" applyProtection="1">
      <alignment horizontal="center"/>
      <protection hidden="1"/>
    </xf>
    <xf numFmtId="0" fontId="5" fillId="5" borderId="11" xfId="0" applyFont="1" applyFill="1" applyBorder="1" applyAlignment="1" applyProtection="1">
      <alignment horizontal="left" wrapText="1"/>
      <protection hidden="1"/>
    </xf>
    <xf numFmtId="44" fontId="0" fillId="0" borderId="11" xfId="1" applyFont="1" applyBorder="1" applyAlignment="1" applyProtection="1">
      <protection hidden="1"/>
    </xf>
    <xf numFmtId="0" fontId="1" fillId="0" borderId="0" xfId="0" applyFont="1"/>
    <xf numFmtId="14" fontId="1" fillId="0" borderId="0" xfId="0" applyNumberFormat="1" applyFont="1"/>
    <xf numFmtId="0" fontId="0" fillId="0" borderId="0" xfId="0" applyAlignment="1">
      <alignment horizontal="center"/>
    </xf>
    <xf numFmtId="0" fontId="4" fillId="3" borderId="1" xfId="0" applyFont="1" applyFill="1" applyBorder="1" applyAlignment="1" applyProtection="1">
      <alignment horizontal="centerContinuous"/>
      <protection hidden="1"/>
    </xf>
    <xf numFmtId="0" fontId="6" fillId="3" borderId="2" xfId="0" applyFont="1" applyFill="1" applyBorder="1" applyAlignment="1" applyProtection="1">
      <alignment horizontal="centerContinuous"/>
      <protection hidden="1"/>
    </xf>
    <xf numFmtId="0" fontId="6" fillId="3" borderId="3" xfId="0" applyFont="1" applyFill="1" applyBorder="1" applyAlignment="1" applyProtection="1">
      <alignment horizontal="centerContinuous"/>
      <protection hidden="1"/>
    </xf>
    <xf numFmtId="0" fontId="7" fillId="4" borderId="7" xfId="0" applyFont="1" applyFill="1" applyBorder="1" applyAlignment="1" applyProtection="1">
      <alignment horizontal="centerContinuous"/>
      <protection hidden="1"/>
    </xf>
    <xf numFmtId="0" fontId="7" fillId="4" borderId="8" xfId="0" applyFont="1" applyFill="1" applyBorder="1" applyAlignment="1" applyProtection="1">
      <alignment horizontal="centerContinuous"/>
      <protection hidden="1"/>
    </xf>
    <xf numFmtId="0" fontId="7" fillId="4" borderId="9" xfId="0" applyFont="1" applyFill="1" applyBorder="1" applyAlignment="1" applyProtection="1">
      <alignment horizontal="centerContinuous"/>
      <protection hidden="1"/>
    </xf>
    <xf numFmtId="0" fontId="9" fillId="4" borderId="10" xfId="0" applyFont="1" applyFill="1" applyBorder="1" applyAlignment="1" applyProtection="1">
      <alignment horizontal="centerContinuous" wrapText="1"/>
      <protection hidden="1"/>
    </xf>
    <xf numFmtId="0" fontId="9" fillId="4" borderId="11" xfId="0" applyFont="1" applyFill="1" applyBorder="1" applyAlignment="1" applyProtection="1">
      <alignment horizontal="centerContinuous" wrapText="1"/>
      <protection hidden="1"/>
    </xf>
    <xf numFmtId="0" fontId="9" fillId="4" borderId="12"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9" fillId="4" borderId="10" xfId="0" applyFont="1" applyFill="1" applyBorder="1" applyAlignment="1" applyProtection="1">
      <alignment horizontal="centerContinuous"/>
      <protection hidden="1"/>
    </xf>
    <xf numFmtId="0" fontId="9" fillId="4" borderId="11" xfId="0" applyFont="1" applyFill="1" applyBorder="1" applyAlignment="1" applyProtection="1">
      <alignment horizontal="centerContinuous"/>
      <protection hidden="1"/>
    </xf>
    <xf numFmtId="0" fontId="9" fillId="4" borderId="12" xfId="0" applyFont="1" applyFill="1" applyBorder="1" applyAlignment="1" applyProtection="1">
      <alignment horizontal="centerContinuous"/>
      <protection hidden="1"/>
    </xf>
    <xf numFmtId="0" fontId="2" fillId="4" borderId="11" xfId="0" applyFont="1" applyFill="1" applyBorder="1" applyAlignment="1" applyProtection="1">
      <alignment horizontal="centerContinuous"/>
      <protection hidden="1"/>
    </xf>
    <xf numFmtId="0" fontId="0" fillId="0" borderId="0" xfId="0" applyBorder="1" applyAlignment="1">
      <alignment horizontal="right"/>
    </xf>
    <xf numFmtId="0" fontId="0" fillId="2" borderId="0" xfId="0" applyFill="1" applyBorder="1" applyAlignment="1" applyProtection="1">
      <alignment wrapText="1"/>
      <protection locked="0"/>
    </xf>
    <xf numFmtId="0" fontId="0" fillId="0" borderId="0" xfId="0" applyBorder="1"/>
    <xf numFmtId="0" fontId="0" fillId="5" borderId="0" xfId="0" applyFill="1" applyBorder="1" applyAlignment="1"/>
    <xf numFmtId="0" fontId="0" fillId="5" borderId="0" xfId="0" applyFill="1" applyBorder="1"/>
    <xf numFmtId="164" fontId="0" fillId="5" borderId="0" xfId="0" applyNumberFormat="1" applyFill="1" applyBorder="1" applyAlignment="1"/>
    <xf numFmtId="0" fontId="5" fillId="0" borderId="17" xfId="0" applyFont="1" applyBorder="1" applyProtection="1">
      <protection hidden="1"/>
    </xf>
    <xf numFmtId="44" fontId="5" fillId="0" borderId="18" xfId="0" applyNumberFormat="1" applyFont="1" applyBorder="1" applyProtection="1">
      <protection hidden="1"/>
    </xf>
    <xf numFmtId="0" fontId="0" fillId="0" borderId="19" xfId="0" applyBorder="1" applyAlignment="1">
      <alignment horizontal="right"/>
    </xf>
    <xf numFmtId="0" fontId="0" fillId="2" borderId="20" xfId="0" applyFill="1" applyBorder="1" applyAlignment="1" applyProtection="1">
      <alignment horizontal="left"/>
      <protection locked="0"/>
    </xf>
    <xf numFmtId="0" fontId="1" fillId="0" borderId="19" xfId="0" applyFont="1" applyBorder="1" applyAlignment="1">
      <alignment horizontal="right"/>
    </xf>
    <xf numFmtId="0" fontId="1" fillId="5" borderId="20" xfId="0" applyFont="1" applyFill="1" applyBorder="1" applyAlignment="1">
      <alignment horizontal="center"/>
    </xf>
    <xf numFmtId="164" fontId="0" fillId="5" borderId="20" xfId="0" applyNumberFormat="1" applyFill="1" applyBorder="1" applyAlignment="1"/>
    <xf numFmtId="0" fontId="0" fillId="0" borderId="21" xfId="0" applyBorder="1" applyAlignment="1">
      <alignment horizontal="right"/>
    </xf>
    <xf numFmtId="0" fontId="0" fillId="5" borderId="8" xfId="0" applyFill="1" applyBorder="1" applyAlignment="1"/>
    <xf numFmtId="0" fontId="0" fillId="5" borderId="22" xfId="0" applyFill="1" applyBorder="1" applyAlignment="1"/>
    <xf numFmtId="0" fontId="2" fillId="4" borderId="21" xfId="0" applyFont="1" applyFill="1" applyBorder="1" applyAlignment="1" applyProtection="1">
      <alignment horizontal="centerContinuous"/>
      <protection hidden="1"/>
    </xf>
    <xf numFmtId="0" fontId="2" fillId="4" borderId="8" xfId="0" applyFont="1" applyFill="1" applyBorder="1" applyAlignment="1" applyProtection="1">
      <alignment horizontal="centerContinuous"/>
      <protection hidden="1"/>
    </xf>
    <xf numFmtId="0" fontId="2" fillId="4" borderId="22" xfId="0" applyFont="1" applyFill="1" applyBorder="1" applyAlignment="1" applyProtection="1">
      <alignment horizontal="centerContinuous"/>
      <protection hidden="1"/>
    </xf>
    <xf numFmtId="0" fontId="0" fillId="2" borderId="8" xfId="0" applyFill="1" applyBorder="1" applyAlignment="1" applyProtection="1">
      <alignment wrapText="1"/>
      <protection locked="0"/>
    </xf>
    <xf numFmtId="0" fontId="0" fillId="0" borderId="8" xfId="0" applyBorder="1" applyAlignment="1">
      <alignment horizontal="right"/>
    </xf>
    <xf numFmtId="0" fontId="0" fillId="2" borderId="22" xfId="0" applyFill="1" applyBorder="1" applyAlignment="1" applyProtection="1">
      <alignment horizontal="left"/>
      <protection locked="0"/>
    </xf>
    <xf numFmtId="0" fontId="8" fillId="0" borderId="11" xfId="0" applyFont="1" applyBorder="1" applyAlignment="1" applyProtection="1">
      <alignment horizontal="center"/>
      <protection hidden="1"/>
    </xf>
    <xf numFmtId="0" fontId="1" fillId="0" borderId="13" xfId="0" applyFont="1" applyBorder="1" applyAlignment="1" applyProtection="1">
      <alignment horizontal="centerContinuous"/>
      <protection hidden="1"/>
    </xf>
    <xf numFmtId="0" fontId="1" fillId="0" borderId="23" xfId="0" applyFont="1" applyBorder="1" applyAlignment="1" applyProtection="1">
      <alignment horizontal="centerContinuous"/>
      <protection hidden="1"/>
    </xf>
    <xf numFmtId="0" fontId="9" fillId="0" borderId="11" xfId="0" applyFont="1" applyBorder="1" applyAlignment="1" applyProtection="1">
      <alignment horizontal="center"/>
      <protection hidden="1"/>
    </xf>
    <xf numFmtId="0" fontId="5" fillId="0" borderId="10" xfId="0" applyFont="1" applyBorder="1" applyAlignment="1" applyProtection="1">
      <alignment horizontal="centerContinuous"/>
      <protection hidden="1"/>
    </xf>
    <xf numFmtId="0" fontId="5" fillId="0" borderId="11" xfId="0" applyFont="1" applyBorder="1" applyAlignment="1" applyProtection="1">
      <alignment horizontal="centerContinuous"/>
      <protection hidden="1"/>
    </xf>
    <xf numFmtId="0" fontId="5" fillId="0" borderId="16" xfId="0" applyFont="1" applyBorder="1" applyAlignment="1" applyProtection="1">
      <alignment horizontal="centerContinuous"/>
      <protection hidden="1"/>
    </xf>
    <xf numFmtId="0" fontId="5" fillId="0" borderId="17" xfId="0" applyFont="1" applyBorder="1" applyAlignment="1" applyProtection="1">
      <alignment horizontal="centerContinuous"/>
      <protection hidden="1"/>
    </xf>
    <xf numFmtId="0" fontId="0" fillId="0" borderId="14" xfId="0" applyBorder="1" applyAlignment="1" applyProtection="1">
      <alignment horizontal="centerContinuous" wrapText="1"/>
      <protection hidden="1"/>
    </xf>
    <xf numFmtId="0" fontId="0" fillId="0" borderId="15" xfId="0" applyBorder="1" applyAlignment="1" applyProtection="1">
      <alignment horizontal="centerContinuous"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6"/>
  <sheetViews>
    <sheetView tabSelected="1" view="pageLayout" topLeftCell="A6" zoomScaleNormal="100" workbookViewId="0">
      <selection activeCell="B12" sqref="B12"/>
    </sheetView>
  </sheetViews>
  <sheetFormatPr defaultRowHeight="14.4" x14ac:dyDescent="0.3"/>
  <cols>
    <col min="1" max="1" width="33.5546875" customWidth="1"/>
    <col min="2" max="2" width="14.44140625" customWidth="1"/>
    <col min="3" max="3" width="16.5546875" customWidth="1"/>
    <col min="4" max="4" width="17.44140625" bestFit="1" customWidth="1"/>
    <col min="5" max="5" width="16.5546875" customWidth="1"/>
  </cols>
  <sheetData>
    <row r="1" spans="1:5" s="29" customFormat="1" ht="15" thickBot="1" x14ac:dyDescent="0.35">
      <c r="A1" s="29" t="s">
        <v>59</v>
      </c>
      <c r="E1" s="30">
        <v>45922</v>
      </c>
    </row>
    <row r="2" spans="1:5" ht="27.45" customHeight="1" thickTop="1" x14ac:dyDescent="0.35">
      <c r="A2" s="32" t="s">
        <v>15</v>
      </c>
      <c r="B2" s="33"/>
      <c r="C2" s="33"/>
      <c r="D2" s="33"/>
      <c r="E2" s="34"/>
    </row>
    <row r="3" spans="1:5" s="31" customFormat="1" ht="21" x14ac:dyDescent="0.4">
      <c r="A3" s="10" t="s">
        <v>47</v>
      </c>
      <c r="B3" s="73" t="s">
        <v>16</v>
      </c>
      <c r="C3" s="10">
        <v>58</v>
      </c>
      <c r="D3" s="73" t="s">
        <v>17</v>
      </c>
      <c r="E3" s="76" t="s">
        <v>58</v>
      </c>
    </row>
    <row r="4" spans="1:5" s="31" customFormat="1" x14ac:dyDescent="0.3">
      <c r="A4" s="73" t="s">
        <v>8</v>
      </c>
      <c r="B4" s="11">
        <v>44000023793</v>
      </c>
      <c r="C4" s="73" t="s">
        <v>9</v>
      </c>
      <c r="D4" s="74" t="s">
        <v>30</v>
      </c>
      <c r="E4" s="75"/>
    </row>
    <row r="5" spans="1:5" ht="21" x14ac:dyDescent="0.4">
      <c r="A5" s="35" t="s">
        <v>1</v>
      </c>
      <c r="B5" s="36"/>
      <c r="C5" s="36"/>
      <c r="D5" s="36"/>
      <c r="E5" s="37"/>
    </row>
    <row r="6" spans="1:5" x14ac:dyDescent="0.3">
      <c r="A6" s="1" t="s">
        <v>2</v>
      </c>
      <c r="B6" s="2" t="s">
        <v>3</v>
      </c>
      <c r="C6" s="2" t="s">
        <v>0</v>
      </c>
      <c r="D6" s="2" t="s">
        <v>4</v>
      </c>
      <c r="E6" s="3" t="s">
        <v>5</v>
      </c>
    </row>
    <row r="7" spans="1:5" x14ac:dyDescent="0.3">
      <c r="A7" s="12" t="s">
        <v>52</v>
      </c>
      <c r="B7" s="13" t="s">
        <v>51</v>
      </c>
      <c r="C7" s="14">
        <v>56642</v>
      </c>
      <c r="D7" s="5"/>
      <c r="E7" s="6">
        <f>$C7*D7</f>
        <v>0</v>
      </c>
    </row>
    <row r="8" spans="1:5" ht="18" x14ac:dyDescent="0.35">
      <c r="A8" s="38" t="s">
        <v>10</v>
      </c>
      <c r="B8" s="39"/>
      <c r="C8" s="39"/>
      <c r="D8" s="39"/>
      <c r="E8" s="40"/>
    </row>
    <row r="9" spans="1:5" x14ac:dyDescent="0.3">
      <c r="A9" s="7" t="s">
        <v>6</v>
      </c>
      <c r="B9" s="2" t="s">
        <v>3</v>
      </c>
      <c r="C9" s="2" t="s">
        <v>0</v>
      </c>
      <c r="D9" s="2" t="s">
        <v>4</v>
      </c>
      <c r="E9" s="3" t="s">
        <v>5</v>
      </c>
    </row>
    <row r="10" spans="1:5" x14ac:dyDescent="0.3">
      <c r="A10" s="12" t="s">
        <v>54</v>
      </c>
      <c r="B10" s="13" t="s">
        <v>53</v>
      </c>
      <c r="C10" s="14">
        <v>59440</v>
      </c>
      <c r="D10" s="5"/>
      <c r="E10" s="6">
        <f>$C10*D10</f>
        <v>0</v>
      </c>
    </row>
    <row r="11" spans="1:5" ht="18" x14ac:dyDescent="0.35">
      <c r="A11" s="41" t="s">
        <v>31</v>
      </c>
      <c r="B11" s="42"/>
      <c r="C11" s="42"/>
      <c r="D11" s="42"/>
      <c r="E11" s="43"/>
    </row>
    <row r="12" spans="1:5" x14ac:dyDescent="0.3">
      <c r="A12" s="17" t="s">
        <v>55</v>
      </c>
      <c r="B12" s="15"/>
      <c r="C12" s="81" t="s">
        <v>32</v>
      </c>
      <c r="D12" s="82"/>
      <c r="E12" s="16"/>
    </row>
    <row r="13" spans="1:5" x14ac:dyDescent="0.3">
      <c r="A13" s="17" t="s">
        <v>33</v>
      </c>
      <c r="B13" s="9"/>
      <c r="C13" s="81"/>
      <c r="D13" s="82"/>
      <c r="E13" s="16"/>
    </row>
    <row r="14" spans="1:5" ht="18" x14ac:dyDescent="0.35">
      <c r="A14" s="44" t="s">
        <v>34</v>
      </c>
      <c r="B14" s="45"/>
      <c r="C14" s="45"/>
      <c r="D14" s="45"/>
      <c r="E14" s="46"/>
    </row>
    <row r="15" spans="1:5" x14ac:dyDescent="0.3">
      <c r="A15" s="18" t="s">
        <v>35</v>
      </c>
      <c r="B15" s="19" t="s">
        <v>36</v>
      </c>
      <c r="C15" s="19" t="s">
        <v>37</v>
      </c>
      <c r="D15" s="25" t="s">
        <v>57</v>
      </c>
      <c r="E15" s="20" t="s">
        <v>5</v>
      </c>
    </row>
    <row r="16" spans="1:5" x14ac:dyDescent="0.3">
      <c r="A16" s="12" t="s">
        <v>38</v>
      </c>
      <c r="B16" s="21">
        <v>536</v>
      </c>
      <c r="C16" s="24" t="s">
        <v>56</v>
      </c>
      <c r="D16" s="22"/>
      <c r="E16" s="23">
        <f>IF(D16="YES","NC",0)</f>
        <v>0</v>
      </c>
    </row>
    <row r="17" spans="1:5" x14ac:dyDescent="0.3">
      <c r="A17" s="12" t="s">
        <v>39</v>
      </c>
      <c r="B17" s="21">
        <v>942</v>
      </c>
      <c r="C17" s="24" t="s">
        <v>56</v>
      </c>
      <c r="D17" s="22"/>
      <c r="E17" s="23">
        <f>IF(D17="YES","NC",0)</f>
        <v>0</v>
      </c>
    </row>
    <row r="18" spans="1:5" x14ac:dyDescent="0.3">
      <c r="A18" s="12" t="s">
        <v>40</v>
      </c>
      <c r="B18" s="21" t="s">
        <v>41</v>
      </c>
      <c r="C18" s="28">
        <v>94</v>
      </c>
      <c r="D18" s="22"/>
      <c r="E18" s="23">
        <f t="shared" ref="E18" si="0">IF(D18="Yes",$C18*SUM($D$7:$D$10),0)</f>
        <v>0</v>
      </c>
    </row>
    <row r="19" spans="1:5" x14ac:dyDescent="0.3">
      <c r="A19" s="12" t="s">
        <v>42</v>
      </c>
      <c r="B19" s="21" t="s">
        <v>49</v>
      </c>
      <c r="C19" s="24" t="s">
        <v>56</v>
      </c>
      <c r="D19" s="22"/>
      <c r="E19" s="23">
        <f>IF(D19="YES","NC",0)</f>
        <v>0</v>
      </c>
    </row>
    <row r="20" spans="1:5" ht="27" x14ac:dyDescent="0.3">
      <c r="A20" s="12" t="s">
        <v>60</v>
      </c>
      <c r="B20" s="21" t="s">
        <v>48</v>
      </c>
      <c r="C20" s="24" t="s">
        <v>56</v>
      </c>
      <c r="D20" s="22"/>
      <c r="E20" s="23">
        <f>IF(D20="YES","NC",0)</f>
        <v>0</v>
      </c>
    </row>
    <row r="21" spans="1:5" x14ac:dyDescent="0.3">
      <c r="A21" s="77" t="s">
        <v>29</v>
      </c>
      <c r="B21" s="78"/>
      <c r="C21" s="78"/>
      <c r="D21" s="4" t="s">
        <v>7</v>
      </c>
      <c r="E21" s="8">
        <f>IF(SUM(D7:D10)=0,0,SUM(E7:E20)/SUM(D7:D10))</f>
        <v>0</v>
      </c>
    </row>
    <row r="22" spans="1:5" ht="18" x14ac:dyDescent="0.35">
      <c r="A22" s="47" t="s">
        <v>11</v>
      </c>
      <c r="B22" s="48"/>
      <c r="C22" s="48"/>
      <c r="D22" s="48"/>
      <c r="E22" s="49"/>
    </row>
    <row r="23" spans="1:5" x14ac:dyDescent="0.3">
      <c r="A23" s="77" t="s">
        <v>12</v>
      </c>
      <c r="B23" s="78"/>
      <c r="C23" s="78"/>
      <c r="D23" s="78"/>
      <c r="E23" s="6">
        <f>ROUND(0.0035*E21,2)</f>
        <v>0</v>
      </c>
    </row>
    <row r="24" spans="1:5" x14ac:dyDescent="0.3">
      <c r="A24" s="77" t="s">
        <v>18</v>
      </c>
      <c r="B24" s="78"/>
      <c r="C24" s="78"/>
      <c r="D24" s="78"/>
      <c r="E24" s="6">
        <v>11.25</v>
      </c>
    </row>
    <row r="25" spans="1:5" x14ac:dyDescent="0.3">
      <c r="A25" s="77" t="s">
        <v>43</v>
      </c>
      <c r="B25" s="78"/>
      <c r="C25" s="78"/>
      <c r="D25" s="78"/>
      <c r="E25" s="6">
        <v>20</v>
      </c>
    </row>
    <row r="26" spans="1:5" x14ac:dyDescent="0.3">
      <c r="A26" s="77" t="s">
        <v>13</v>
      </c>
      <c r="B26" s="78"/>
      <c r="C26" s="78"/>
      <c r="D26" s="4" t="s">
        <v>7</v>
      </c>
      <c r="E26" s="6">
        <f>IF(SUM($E21:$E25)&lt;100,0,SUM($E21:$E25))</f>
        <v>0</v>
      </c>
    </row>
    <row r="27" spans="1:5" x14ac:dyDescent="0.3">
      <c r="A27" s="79" t="s">
        <v>14</v>
      </c>
      <c r="B27" s="80"/>
      <c r="C27" s="80"/>
      <c r="D27" s="57" t="str">
        <f>IF(SUM(D$7:D$10)=0,"",IF(SUM($D7:$D10)=1,"1 Vehicle",SUM($D7:$D10)&amp;" Vehicles"))</f>
        <v/>
      </c>
      <c r="E27" s="58">
        <f>E26*SUM($D7:$D10)</f>
        <v>0</v>
      </c>
    </row>
    <row r="28" spans="1:5" ht="18" x14ac:dyDescent="0.35">
      <c r="A28" s="50" t="s">
        <v>19</v>
      </c>
      <c r="B28" s="50"/>
      <c r="C28" s="50"/>
      <c r="D28" s="50"/>
      <c r="E28" s="50"/>
    </row>
    <row r="29" spans="1:5" s="53" customFormat="1" x14ac:dyDescent="0.3">
      <c r="A29" s="59" t="s">
        <v>20</v>
      </c>
      <c r="B29" s="52"/>
      <c r="C29" s="52"/>
      <c r="D29" s="51" t="s">
        <v>21</v>
      </c>
      <c r="E29" s="60"/>
    </row>
    <row r="30" spans="1:5" s="53" customFormat="1" x14ac:dyDescent="0.3">
      <c r="A30" s="59" t="s">
        <v>22</v>
      </c>
      <c r="B30" s="52"/>
      <c r="C30" s="52"/>
      <c r="D30" s="51" t="s">
        <v>23</v>
      </c>
      <c r="E30" s="60"/>
    </row>
    <row r="31" spans="1:5" s="53" customFormat="1" x14ac:dyDescent="0.3">
      <c r="A31" s="64" t="s">
        <v>24</v>
      </c>
      <c r="B31" s="70"/>
      <c r="C31" s="70"/>
      <c r="D31" s="71" t="s">
        <v>25</v>
      </c>
      <c r="E31" s="72"/>
    </row>
    <row r="32" spans="1:5" s="53" customFormat="1" ht="18" x14ac:dyDescent="0.35">
      <c r="A32" s="67" t="s">
        <v>26</v>
      </c>
      <c r="B32" s="68"/>
      <c r="C32" s="68"/>
      <c r="D32" s="68"/>
      <c r="E32" s="69"/>
    </row>
    <row r="33" spans="1:5" s="53" customFormat="1" x14ac:dyDescent="0.3">
      <c r="A33" s="61" t="s">
        <v>30</v>
      </c>
      <c r="B33" s="54" t="s">
        <v>44</v>
      </c>
      <c r="C33" s="54"/>
      <c r="D33" s="55" t="s">
        <v>27</v>
      </c>
      <c r="E33" s="62">
        <v>310062165</v>
      </c>
    </row>
    <row r="34" spans="1:5" s="53" customFormat="1" x14ac:dyDescent="0.3">
      <c r="A34" s="59" t="s">
        <v>22</v>
      </c>
      <c r="B34" s="56" t="s">
        <v>45</v>
      </c>
      <c r="C34" s="56"/>
      <c r="D34" s="56"/>
      <c r="E34" s="63"/>
    </row>
    <row r="35" spans="1:5" s="53" customFormat="1" x14ac:dyDescent="0.3">
      <c r="A35" s="64" t="s">
        <v>24</v>
      </c>
      <c r="B35" s="65" t="s">
        <v>46</v>
      </c>
      <c r="C35" s="65"/>
      <c r="D35" s="65"/>
      <c r="E35" s="66"/>
    </row>
    <row r="36" spans="1:5" s="53" customFormat="1" x14ac:dyDescent="0.3"/>
  </sheetData>
  <sheetProtection algorithmName="SHA-512" hashValue="TLkV6s9TZQRzx/kAmtdsryGQStvZf0Jqxkc6g2VbPT39/0OY7a7kL9ZihbkPsEmJ3bss5gdN92zZbGIPEul07Q==" saltValue="sq/7urO2qoMxtszN70QvzA==" spinCount="100000" sheet="1" formatColumns="0" formatRows="0"/>
  <dataValidations disablePrompts="1" count="1">
    <dataValidation type="list" allowBlank="1" showInputMessage="1" showErrorMessage="1" error="Only Yes or No may be entered." sqref="D16:D20" xr:uid="{00000000-0002-0000-0000-000000000000}">
      <formula1>"Yes, No"</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C0942-0419-4D8D-AEC9-64EEE115A686}">
  <dimension ref="A1:A2"/>
  <sheetViews>
    <sheetView workbookViewId="0">
      <selection sqref="A1:A2"/>
    </sheetView>
  </sheetViews>
  <sheetFormatPr defaultRowHeight="14.4" x14ac:dyDescent="0.3"/>
  <cols>
    <col min="1" max="1" width="100.21875" bestFit="1" customWidth="1"/>
  </cols>
  <sheetData>
    <row r="1" spans="1:1" ht="21" x14ac:dyDescent="0.4">
      <c r="A1" s="26" t="s">
        <v>28</v>
      </c>
    </row>
    <row r="2" spans="1:1" ht="180.75" customHeight="1" x14ac:dyDescent="0.3">
      <c r="A2" s="27"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58-Ext SUV-Expedition</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Amy Gotreaux</cp:lastModifiedBy>
  <cp:lastPrinted>2019-06-21T14:31:44Z</cp:lastPrinted>
  <dcterms:created xsi:type="dcterms:W3CDTF">2016-08-11T20:23:26Z</dcterms:created>
  <dcterms:modified xsi:type="dcterms:W3CDTF">2025-10-20T19:00:08Z</dcterms:modified>
</cp:coreProperties>
</file>