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9 - Vendors\Ben Broitman\"/>
    </mc:Choice>
  </mc:AlternateContent>
  <bookViews>
    <workbookView xWindow="0" yWindow="0" windowWidth="28800" windowHeight="12300"/>
  </bookViews>
  <sheets>
    <sheet name="Sheet1" sheetId="1" r:id="rId1"/>
    <sheet name="Sheet2" sheetId="2" r:id="rId2"/>
    <sheet name="Sheet3" sheetId="3" r:id="rId3"/>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1" l="1"/>
  <c r="E38" i="1"/>
  <c r="E39" i="1"/>
  <c r="E40" i="1"/>
  <c r="E41" i="1"/>
  <c r="E42" i="1"/>
  <c r="E43" i="1"/>
  <c r="E44" i="1"/>
  <c r="E45" i="1"/>
  <c r="E46" i="1"/>
  <c r="E47" i="1"/>
  <c r="E48" i="1"/>
  <c r="E49" i="1"/>
  <c r="E50" i="1"/>
  <c r="E51" i="1"/>
  <c r="E52" i="1"/>
  <c r="E53" i="1"/>
  <c r="E54" i="1"/>
  <c r="E25" i="1"/>
  <c r="E26" i="1"/>
  <c r="E27" i="1"/>
  <c r="E28" i="1"/>
  <c r="E29" i="1"/>
  <c r="E30" i="1"/>
  <c r="E31" i="1"/>
  <c r="E32" i="1"/>
  <c r="E33" i="1"/>
  <c r="E34" i="1"/>
  <c r="E17" i="1"/>
  <c r="E18" i="1"/>
  <c r="E19" i="1"/>
  <c r="E20" i="1"/>
  <c r="E21" i="1"/>
  <c r="E36" i="1" l="1"/>
  <c r="E24" i="1"/>
  <c r="E16" i="1" l="1"/>
  <c r="E11" i="1" l="1"/>
  <c r="D61" i="1" l="1"/>
  <c r="E58" i="1"/>
  <c r="E8" i="1"/>
  <c r="E55" i="1" l="1"/>
  <c r="E57" i="1" s="1"/>
  <c r="E60" i="1" s="1"/>
  <c r="E61" i="1" l="1"/>
</calcChain>
</file>

<file path=xl/sharedStrings.xml><?xml version="1.0" encoding="utf-8"?>
<sst xmlns="http://schemas.openxmlformats.org/spreadsheetml/2006/main" count="138" uniqueCount="126">
  <si>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</si>
  <si>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</si>
  <si>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</si>
  <si>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</si>
  <si>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</si>
  <si>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State Contract Number</t>
  </si>
  <si>
    <t>Vendor</t>
  </si>
  <si>
    <t>Premier Chrysler Dodge Jeep</t>
  </si>
  <si>
    <t>Base Vehicle</t>
  </si>
  <si>
    <t>Vehicle Description</t>
  </si>
  <si>
    <t>Order Code</t>
  </si>
  <si>
    <t>Unit Price</t>
  </si>
  <si>
    <t>Quantity</t>
  </si>
  <si>
    <t>Extended Price</t>
  </si>
  <si>
    <t>Optional Configurations</t>
  </si>
  <si>
    <t>Description</t>
  </si>
  <si>
    <t>Available Exterior Colors</t>
  </si>
  <si>
    <t>(PXJ) DB Black Crystal Clear Coat</t>
  </si>
  <si>
    <t>Optional Equipment</t>
  </si>
  <si>
    <t>Option Description</t>
  </si>
  <si>
    <t>Option Code</t>
  </si>
  <si>
    <t>Option Unit Price</t>
  </si>
  <si>
    <t>Add Option</t>
  </si>
  <si>
    <t>ADL</t>
  </si>
  <si>
    <t>Cost for Each Vehicle Plus Options</t>
  </si>
  <si>
    <t>1 EA</t>
  </si>
  <si>
    <t>Additional Costs</t>
  </si>
  <si>
    <t>0.35% Contract Administrative Fee</t>
  </si>
  <si>
    <t>LA DEQ Waste Tire Fee (5 tires X $2.25 each)</t>
  </si>
  <si>
    <t>LA Safety Inspection Sticker - 1 Year</t>
  </si>
  <si>
    <t>Total Cost for Each Vehicle</t>
  </si>
  <si>
    <t>Total Cost for All Vehicles</t>
  </si>
  <si>
    <t>Agency  Information</t>
  </si>
  <si>
    <t>LPAA Approval No</t>
  </si>
  <si>
    <t>Phone:</t>
  </si>
  <si>
    <t>Email:</t>
  </si>
  <si>
    <t>Shopping Cart</t>
  </si>
  <si>
    <t>Vendor Information</t>
  </si>
  <si>
    <t xml:space="preserve">Vendor No. </t>
  </si>
  <si>
    <t>Contact Name:</t>
  </si>
  <si>
    <t>Agency Name</t>
  </si>
  <si>
    <t xml:space="preserve">5.7L V8 HEMI MDS VVT </t>
  </si>
  <si>
    <t xml:space="preserve">Skid Plate Group </t>
  </si>
  <si>
    <t>D-EWSGB1A</t>
  </si>
  <si>
    <t>D-ISQBE2</t>
  </si>
  <si>
    <t>GFX Tier 1 Ground Effects Warrantied for 3 years  (listed below)</t>
  </si>
  <si>
    <t>Benjamin Broitman</t>
  </si>
  <si>
    <t>bbroitman@premierdcjofneworleans.com</t>
  </si>
  <si>
    <t>3.6L V6 Pentastar VVT AWD</t>
  </si>
  <si>
    <t xml:space="preserve">WDEE75 - 22Z </t>
  </si>
  <si>
    <t>(PW7) White Knuckle Clear Coat</t>
  </si>
  <si>
    <t>Black Left LED Spot Lamp</t>
  </si>
  <si>
    <t>LNF</t>
  </si>
  <si>
    <t>Black Right LED Spot Lamp</t>
  </si>
  <si>
    <t>LNA</t>
  </si>
  <si>
    <t>Driver Side Ballistic Door Panel</t>
  </si>
  <si>
    <t>Passenger Side Ballistic Door Panel</t>
  </si>
  <si>
    <t>XDV</t>
  </si>
  <si>
    <t>XDG</t>
  </si>
  <si>
    <t>D-EMCCC1</t>
  </si>
  <si>
    <t>XPW</t>
  </si>
  <si>
    <t>Front &amp; Rear Wire Harness</t>
  </si>
  <si>
    <t>Police Floor Console</t>
  </si>
  <si>
    <t>CUG</t>
  </si>
  <si>
    <t>D-IAATD2A</t>
  </si>
  <si>
    <t>Electronic Tray Located Inside Rear Cargo Storage with Ground Kit</t>
  </si>
  <si>
    <t>D-EWLAW1AX</t>
  </si>
  <si>
    <t>D-EWLGE1BB</t>
  </si>
  <si>
    <t>D-EWLME1BB</t>
  </si>
  <si>
    <t>D-EWLQE1BB</t>
  </si>
  <si>
    <t>Durango Tail Light Race Track Flash</t>
  </si>
  <si>
    <t>D-EALTE3</t>
  </si>
  <si>
    <t>Setina PB400 Push Bumper</t>
  </si>
  <si>
    <t>D-JSBGI2</t>
  </si>
  <si>
    <t>D-ISQBP1</t>
  </si>
  <si>
    <t>Setina 12-VS Steel Cargo Partition with Expanded Metal</t>
  </si>
  <si>
    <t>504-352-8216</t>
  </si>
  <si>
    <t>Setina Steel Rear Standard Partition</t>
  </si>
  <si>
    <t>Power Lift Gate</t>
  </si>
  <si>
    <t>JRC</t>
  </si>
  <si>
    <t>Deactivate Rear Doors/Windows</t>
  </si>
  <si>
    <t>CW6</t>
  </si>
  <si>
    <t>ADG</t>
  </si>
  <si>
    <t>D-ISQB02</t>
  </si>
  <si>
    <t>Setina Steel Rear Partition- Extra Rear Legroom at Expense of 2" Front Seat Recline</t>
  </si>
  <si>
    <t>Vinyl Rear Seat</t>
  </si>
  <si>
    <t>Color Upcharge</t>
  </si>
  <si>
    <t>Destroyer Grey</t>
  </si>
  <si>
    <t>Octane Red</t>
  </si>
  <si>
    <t>PDN</t>
  </si>
  <si>
    <t>PRV</t>
  </si>
  <si>
    <t>D-EIACC1</t>
  </si>
  <si>
    <t>WDEE75 - 2BZ</t>
  </si>
  <si>
    <t>A7X9</t>
  </si>
  <si>
    <t>D-EWSTQ3A</t>
  </si>
  <si>
    <t>Premier CDJRF</t>
  </si>
  <si>
    <t>180-365 Days</t>
  </si>
  <si>
    <t>Dodge Durango PPV</t>
  </si>
  <si>
    <t>Optional Colors</t>
  </si>
  <si>
    <t>PSE</t>
  </si>
  <si>
    <t>Blu By-You</t>
  </si>
  <si>
    <t>PBU</t>
  </si>
  <si>
    <t>D-IVTGH1</t>
  </si>
  <si>
    <t>Boss StrongBox Handgun Safe</t>
  </si>
  <si>
    <t>Red Oxide</t>
  </si>
  <si>
    <t>PHC</t>
  </si>
  <si>
    <t>Vapor Gray</t>
  </si>
  <si>
    <t>PAS</t>
  </si>
  <si>
    <t>D-EWLAH1AX</t>
  </si>
  <si>
    <t>D-EWLVR1AX</t>
  </si>
  <si>
    <t>D-WELDZ1AX</t>
  </si>
  <si>
    <t>D-ISQEI2</t>
  </si>
  <si>
    <r>
      <t xml:space="preserve">Triple Nickel </t>
    </r>
    <r>
      <rPr>
        <sz val="9"/>
        <color theme="1"/>
        <rFont val="Calibri"/>
        <family val="2"/>
        <scheme val="minor"/>
      </rPr>
      <t>(Silver)</t>
    </r>
  </si>
  <si>
    <r>
      <t xml:space="preserve">Technology Group - </t>
    </r>
    <r>
      <rPr>
        <sz val="9"/>
        <color theme="1"/>
        <rFont val="Calibri"/>
        <family val="2"/>
        <scheme val="minor"/>
      </rPr>
      <t>Includes Adaptive CC, Brake Assist, Collision Warning, Lane Departure, Sensitive Wipers (Must Have XAN)</t>
    </r>
  </si>
  <si>
    <r>
      <t xml:space="preserve">Officer Protection - </t>
    </r>
    <r>
      <rPr>
        <sz val="9"/>
        <color theme="1"/>
        <rFont val="Calibri"/>
        <family val="2"/>
        <scheme val="minor"/>
      </rPr>
      <t>Alert approach from rear of vehicle, rolls up windows, sounds alert, turns on rear view camera, reverse lights and locks doors</t>
    </r>
  </si>
  <si>
    <r>
      <t xml:space="preserve">Pre-wired Motorola Transmitter Kit </t>
    </r>
    <r>
      <rPr>
        <sz val="9"/>
        <color theme="1"/>
        <rFont val="Calibri"/>
        <family val="2"/>
        <scheme val="minor"/>
      </rPr>
      <t>(remote mounting style) Compatible with Motorola APX and XTL two-piece radios (Must Have XPW)</t>
    </r>
  </si>
  <si>
    <r>
      <t xml:space="preserve">Whelen Core Siren System, 21 Button with 4 position slide </t>
    </r>
    <r>
      <rPr>
        <sz val="9"/>
        <color theme="1"/>
        <rFont val="Calibri"/>
        <family val="2"/>
        <scheme val="minor"/>
      </rPr>
      <t>(Must Have XPW)</t>
    </r>
  </si>
  <si>
    <r>
      <t>Single 100W Internal Mounted Whelen SA315P Siren Speaker</t>
    </r>
    <r>
      <rPr>
        <sz val="9"/>
        <color theme="1"/>
        <rFont val="Calibri"/>
        <family val="2"/>
        <scheme val="minor"/>
      </rPr>
      <t xml:space="preserve"> (Must select XPW)</t>
    </r>
  </si>
  <si>
    <r>
      <t>Roof Mounted 48" Whelen Liberty II Solo WCX</t>
    </r>
    <r>
      <rPr>
        <sz val="9"/>
        <color theme="1"/>
        <rFont val="Calibri"/>
        <family val="2"/>
        <scheme val="minor"/>
      </rPr>
      <t xml:space="preserve"> (Color Choice Available)</t>
    </r>
  </si>
  <si>
    <r>
      <t>Whelen T-Ion Dual Exterior Grill Lights</t>
    </r>
    <r>
      <rPr>
        <sz val="9"/>
        <color theme="1"/>
        <rFont val="Calibri"/>
        <family val="2"/>
        <scheme val="minor"/>
      </rPr>
      <t xml:space="preserve"> (Color Choice Available)</t>
    </r>
  </si>
  <si>
    <r>
      <t>Whelen LINSV2 Under Mirror with Clear Puddle Lights</t>
    </r>
    <r>
      <rPr>
        <sz val="9"/>
        <rFont val="Calibri"/>
        <family val="2"/>
        <scheme val="minor"/>
      </rPr>
      <t xml:space="preserve"> (Color Choice Available)</t>
    </r>
  </si>
  <si>
    <r>
      <t>Whelen T-Ion  Quarter Window Side Lights</t>
    </r>
    <r>
      <rPr>
        <sz val="9"/>
        <rFont val="Calibri"/>
        <family val="2"/>
        <scheme val="minor"/>
      </rPr>
      <t xml:space="preserve"> (Color Choice Available)</t>
    </r>
  </si>
  <si>
    <r>
      <t xml:space="preserve">Roof Mounted 48" Whelen Legacy Duo WCX </t>
    </r>
    <r>
      <rPr>
        <sz val="9"/>
        <color theme="1"/>
        <rFont val="Calibri"/>
        <family val="2"/>
        <scheme val="minor"/>
      </rPr>
      <t>(WecanX Programming Capability, color choice available)</t>
    </r>
  </si>
  <si>
    <r>
      <t xml:space="preserve">Front Visor Mounted Whelen XLP Inner Edge 12-Lamp Duo WCX </t>
    </r>
    <r>
      <rPr>
        <sz val="9"/>
        <color theme="1"/>
        <rFont val="Calibri"/>
        <family val="2"/>
        <scheme val="minor"/>
      </rPr>
      <t>(WecanX Programming Capability, color choice available)</t>
    </r>
  </si>
  <si>
    <r>
      <t xml:space="preserve">Upper Rear Window Mounted Whelen RST Inner Edge 10-Lamp Duo WCX </t>
    </r>
    <r>
      <rPr>
        <sz val="9"/>
        <color theme="1"/>
        <rFont val="Calibri"/>
        <family val="2"/>
        <scheme val="minor"/>
      </rPr>
      <t>(WecanX Programming Capability, color choice available)</t>
    </r>
  </si>
  <si>
    <r>
      <t xml:space="preserve">Setina TPO Polymer Seat Replacement w/Center Pull Seat Belts </t>
    </r>
    <r>
      <rPr>
        <sz val="9"/>
        <color theme="1"/>
        <rFont val="Calibri"/>
        <family val="2"/>
        <scheme val="minor"/>
      </rPr>
      <t xml:space="preserve">(Includes rear cargo partition D-ISQBP2, recessed molded handcuff accommodation, TPO polymer for easy biohazard cleanup, retractable Setina center pull seatbelt system for officer safety)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</si>
</sst>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12"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4"/>
      <color theme="1"/>
      <name val="Calibri"/>
      <family val="2"/>
      <scheme val="minor"/>
    </font>
    <font>
      <b/>
      <sz val="14"/>
      <name val="Calibri"/>
      <family val="2"/>
      <scheme val="minor"/>
    </font>
    <font>
      <b/>
      <sz val="18"/>
      <color theme="1"/>
      <name val="Calibri"/>
      <family val="2"/>
      <scheme val="minor"/>
    </font>
    <font>
      <sz val="9"/>
      <color theme="1"/>
      <name val="Calibri"/>
      <family val="2"/>
      <scheme val="minor"/>
    </font>
    <font>
      <sz val="9"/>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30">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100">
    <xf numFmtId="0" fontId="0" fillId="0" borderId="0" xfId="0"/>
    <xf numFmtId="0" fontId="6" fillId="0" borderId="5" xfId="0" applyFont="1" applyBorder="1" applyAlignment="1" applyProtection="1">
      <alignment horizontal="center"/>
      <protection hidden="1"/>
    </xf>
    <xf numFmtId="0" fontId="5" fillId="0" borderId="5" xfId="0" applyFont="1" applyFill="1" applyBorder="1" applyAlignment="1" applyProtection="1">
      <alignment horizontal="center"/>
      <protection hidden="1"/>
    </xf>
    <xf numFmtId="0" fontId="0" fillId="0" borderId="5" xfId="0" applyBorder="1" applyAlignment="1" applyProtection="1">
      <alignment horizontal="center"/>
      <protection hidden="1"/>
    </xf>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2" fillId="0" borderId="4" xfId="0" applyFont="1" applyBorder="1" applyAlignment="1" applyProtection="1">
      <alignment wrapText="1"/>
      <protection hidden="1"/>
    </xf>
    <xf numFmtId="0" fontId="0" fillId="0" borderId="5" xfId="0" applyBorder="1" applyAlignment="1" applyProtection="1">
      <alignment wrapText="1"/>
      <protection hidden="1"/>
    </xf>
    <xf numFmtId="0" fontId="0" fillId="5" borderId="17" xfId="0" applyFill="1" applyBorder="1" applyAlignment="1" applyProtection="1">
      <alignment horizontal="center" wrapText="1"/>
      <protection locked="0"/>
    </xf>
    <xf numFmtId="44" fontId="0" fillId="0" borderId="5" xfId="1" applyFont="1" applyBorder="1" applyAlignment="1" applyProtection="1">
      <protection hidden="1"/>
    </xf>
    <xf numFmtId="44" fontId="0" fillId="0" borderId="6" xfId="0" applyNumberFormat="1" applyBorder="1" applyAlignment="1" applyProtection="1">
      <alignment horizontal="center"/>
      <protection hidden="1"/>
    </xf>
    <xf numFmtId="44" fontId="0" fillId="0" borderId="5" xfId="0" applyNumberFormat="1" applyBorder="1" applyProtection="1">
      <protection hidden="1"/>
    </xf>
    <xf numFmtId="0" fontId="0" fillId="0" borderId="4" xfId="0" applyFont="1" applyFill="1" applyBorder="1" applyAlignment="1">
      <alignment horizontal="right"/>
    </xf>
    <xf numFmtId="0" fontId="0" fillId="0" borderId="5" xfId="0" applyFont="1" applyFill="1" applyBorder="1"/>
    <xf numFmtId="0" fontId="0" fillId="5" borderId="6" xfId="0" applyFill="1" applyBorder="1" applyAlignment="1" applyProtection="1">
      <alignment horizontal="left"/>
      <protection locked="0"/>
    </xf>
    <xf numFmtId="0" fontId="0" fillId="0" borderId="5" xfId="0" applyBorder="1" applyAlignment="1" applyProtection="1">
      <alignment horizontal="center"/>
      <protection hidden="1"/>
    </xf>
    <xf numFmtId="0" fontId="0" fillId="5" borderId="6" xfId="0" applyFill="1" applyBorder="1" applyAlignment="1" applyProtection="1">
      <alignment horizontal="left" wrapText="1"/>
      <protection locked="0"/>
    </xf>
    <xf numFmtId="0" fontId="0" fillId="0" borderId="4" xfId="0" applyFont="1" applyBorder="1" applyAlignment="1" applyProtection="1">
      <alignment wrapText="1"/>
      <protection hidden="1"/>
    </xf>
    <xf numFmtId="0" fontId="0" fillId="0" borderId="20" xfId="0" applyBorder="1" applyAlignment="1" applyProtection="1">
      <alignment wrapText="1"/>
      <protection hidden="1"/>
    </xf>
    <xf numFmtId="0" fontId="0" fillId="0" borderId="21" xfId="0" applyBorder="1" applyAlignment="1" applyProtection="1">
      <alignment horizontal="center"/>
      <protection hidden="1"/>
    </xf>
    <xf numFmtId="44" fontId="0" fillId="0" borderId="21" xfId="1" applyFont="1" applyBorder="1" applyAlignment="1" applyProtection="1">
      <protection hidden="1"/>
    </xf>
    <xf numFmtId="0" fontId="0" fillId="0" borderId="16" xfId="0" applyBorder="1" applyAlignment="1" applyProtection="1">
      <alignment wrapText="1"/>
      <protection hidden="1"/>
    </xf>
    <xf numFmtId="44" fontId="0" fillId="0" borderId="17" xfId="1" applyFont="1" applyBorder="1" applyAlignment="1" applyProtection="1">
      <protection hidden="1"/>
    </xf>
    <xf numFmtId="0" fontId="0" fillId="5" borderId="17" xfId="0" applyFill="1" applyBorder="1" applyProtection="1">
      <protection locked="0"/>
    </xf>
    <xf numFmtId="44" fontId="0" fillId="0" borderId="22" xfId="0" applyNumberFormat="1" applyBorder="1" applyProtection="1">
      <protection hidden="1"/>
    </xf>
    <xf numFmtId="0" fontId="5" fillId="0" borderId="17" xfId="0" applyFont="1" applyBorder="1" applyAlignment="1" applyProtection="1">
      <alignment horizontal="center"/>
      <protection hidden="1"/>
    </xf>
    <xf numFmtId="0" fontId="5" fillId="0" borderId="5" xfId="0" applyFont="1" applyBorder="1" applyAlignment="1" applyProtection="1">
      <alignment horizontal="center"/>
      <protection hidden="1"/>
    </xf>
    <xf numFmtId="0" fontId="0" fillId="0" borderId="5" xfId="0" applyBorder="1" applyAlignment="1" applyProtection="1">
      <alignment horizontal="center"/>
      <protection hidden="1"/>
    </xf>
    <xf numFmtId="0" fontId="2" fillId="0" borderId="4" xfId="0" applyFont="1" applyBorder="1" applyAlignment="1" applyProtection="1">
      <alignment horizontal="right" vertical="top"/>
    </xf>
    <xf numFmtId="0" fontId="0" fillId="0" borderId="5" xfId="0" applyFont="1" applyFill="1" applyBorder="1" applyProtection="1"/>
    <xf numFmtId="0" fontId="2" fillId="0" borderId="6" xfId="0" applyFont="1" applyFill="1" applyBorder="1" applyAlignment="1" applyProtection="1">
      <alignment horizontal="center"/>
    </xf>
    <xf numFmtId="0" fontId="0" fillId="0" borderId="4" xfId="0" applyFont="1" applyFill="1" applyBorder="1" applyAlignment="1" applyProtection="1">
      <alignment horizontal="right"/>
    </xf>
    <xf numFmtId="0" fontId="0" fillId="0" borderId="18" xfId="0" applyFont="1" applyFill="1" applyBorder="1" applyAlignment="1" applyProtection="1">
      <alignment horizontal="right"/>
    </xf>
    <xf numFmtId="0" fontId="0" fillId="4" borderId="16" xfId="0" applyFill="1" applyBorder="1" applyAlignment="1" applyProtection="1">
      <alignment horizontal="center" wrapText="1"/>
      <protection hidden="1"/>
    </xf>
    <xf numFmtId="44" fontId="0" fillId="0" borderId="5" xfId="1" applyFont="1" applyFill="1" applyBorder="1" applyAlignment="1" applyProtection="1">
      <protection hidden="1"/>
    </xf>
    <xf numFmtId="44" fontId="1" fillId="0" borderId="5" xfId="1" applyFont="1" applyFill="1" applyBorder="1" applyAlignment="1" applyProtection="1">
      <protection hidden="1"/>
    </xf>
    <xf numFmtId="44" fontId="0" fillId="4" borderId="5" xfId="1" applyFont="1" applyFill="1" applyBorder="1" applyAlignment="1" applyProtection="1">
      <protection hidden="1"/>
    </xf>
    <xf numFmtId="49" fontId="5" fillId="0" borderId="4" xfId="0" applyNumberFormat="1" applyFont="1" applyBorder="1" applyAlignment="1" applyProtection="1">
      <alignment wrapText="1" shrinkToFit="1"/>
      <protection hidden="1"/>
    </xf>
    <xf numFmtId="0" fontId="0" fillId="0" borderId="5" xfId="0" applyBorder="1" applyAlignment="1" applyProtection="1">
      <alignment horizontal="center"/>
      <protection hidden="1"/>
    </xf>
    <xf numFmtId="0" fontId="0" fillId="0" borderId="5" xfId="0" applyBorder="1" applyAlignment="1" applyProtection="1">
      <alignment horizontal="center"/>
      <protection hidden="1"/>
    </xf>
    <xf numFmtId="44" fontId="2" fillId="0" borderId="6" xfId="0" applyNumberFormat="1" applyFont="1" applyBorder="1" applyProtection="1">
      <protection hidden="1"/>
    </xf>
    <xf numFmtId="8" fontId="0" fillId="4" borderId="5" xfId="1" applyNumberFormat="1" applyFont="1" applyFill="1" applyBorder="1" applyAlignment="1" applyProtection="1">
      <protection hidden="1"/>
    </xf>
    <xf numFmtId="0" fontId="0" fillId="0" borderId="5" xfId="0" applyBorder="1" applyAlignment="1" applyProtection="1">
      <alignment horizontal="center"/>
      <protection hidden="1"/>
    </xf>
    <xf numFmtId="0" fontId="7" fillId="0" borderId="5" xfId="0" applyFont="1" applyBorder="1" applyAlignment="1" applyProtection="1">
      <alignment horizontal="center"/>
      <protection hidden="1"/>
    </xf>
    <xf numFmtId="0" fontId="8" fillId="0" borderId="5" xfId="0" applyFont="1" applyFill="1" applyBorder="1" applyAlignment="1" applyProtection="1">
      <alignment horizontal="center"/>
      <protection hidden="1"/>
    </xf>
    <xf numFmtId="0" fontId="9" fillId="0" borderId="5" xfId="0" applyFont="1" applyBorder="1" applyAlignment="1" applyProtection="1">
      <alignment horizontal="center" wrapText="1"/>
      <protection hidden="1"/>
    </xf>
    <xf numFmtId="0" fontId="7" fillId="0" borderId="0" xfId="0" applyFont="1"/>
    <xf numFmtId="0" fontId="0" fillId="0" borderId="5" xfId="0" applyBorder="1" applyAlignment="1" applyProtection="1">
      <alignment horizontal="center"/>
      <protection hidden="1"/>
    </xf>
    <xf numFmtId="0" fontId="0" fillId="0" borderId="4" xfId="0" applyBorder="1" applyAlignment="1" applyProtection="1">
      <alignment vertical="top" wrapText="1"/>
      <protection hidden="1"/>
    </xf>
    <xf numFmtId="0" fontId="0" fillId="5" borderId="17" xfId="0" applyFill="1" applyBorder="1" applyAlignment="1" applyProtection="1">
      <alignment vertical="top"/>
      <protection locked="0"/>
    </xf>
    <xf numFmtId="0" fontId="0" fillId="0" borderId="0" xfId="0" applyAlignment="1">
      <alignment vertical="top"/>
    </xf>
    <xf numFmtId="0" fontId="7" fillId="3" borderId="4" xfId="0" applyFont="1" applyFill="1" applyBorder="1" applyAlignment="1" applyProtection="1">
      <alignment horizontal="center"/>
      <protection hidden="1"/>
    </xf>
    <xf numFmtId="0" fontId="7" fillId="3" borderId="5" xfId="0" applyFont="1" applyFill="1" applyBorder="1" applyAlignment="1" applyProtection="1">
      <alignment horizontal="center"/>
      <protection hidden="1"/>
    </xf>
    <xf numFmtId="0" fontId="7" fillId="3" borderId="6" xfId="0" applyFont="1" applyFill="1" applyBorder="1" applyAlignment="1" applyProtection="1">
      <alignment horizontal="center"/>
      <protection hidden="1"/>
    </xf>
    <xf numFmtId="0" fontId="0" fillId="0" borderId="19" xfId="0" applyFill="1" applyBorder="1" applyAlignment="1" applyProtection="1">
      <alignment horizontal="left"/>
    </xf>
    <xf numFmtId="0" fontId="0" fillId="0" borderId="26" xfId="0" applyFill="1" applyBorder="1" applyAlignment="1" applyProtection="1">
      <alignment horizontal="left"/>
    </xf>
    <xf numFmtId="0" fontId="0" fillId="4" borderId="19" xfId="0" applyFill="1" applyBorder="1" applyAlignment="1" applyProtection="1">
      <alignment horizontal="center" wrapText="1"/>
      <protection hidden="1"/>
    </xf>
    <xf numFmtId="0" fontId="0" fillId="4" borderId="26" xfId="0" applyFill="1" applyBorder="1" applyAlignment="1" applyProtection="1">
      <alignment horizontal="center" wrapText="1"/>
      <protection hidden="1"/>
    </xf>
    <xf numFmtId="164" fontId="0" fillId="0" borderId="19" xfId="0" applyNumberFormat="1" applyFill="1" applyBorder="1" applyAlignment="1" applyProtection="1">
      <alignment horizontal="left"/>
    </xf>
    <xf numFmtId="164" fontId="0" fillId="0" borderId="14" xfId="0" applyNumberFormat="1" applyFill="1" applyBorder="1" applyAlignment="1" applyProtection="1">
      <alignment horizontal="left"/>
    </xf>
    <xf numFmtId="164" fontId="0" fillId="0" borderId="15" xfId="0" applyNumberFormat="1" applyFill="1" applyBorder="1" applyAlignment="1" applyProtection="1">
      <alignment horizontal="left"/>
    </xf>
    <xf numFmtId="0" fontId="0" fillId="0" borderId="27" xfId="0" applyFill="1" applyBorder="1" applyAlignment="1" applyProtection="1">
      <alignment horizontal="left"/>
    </xf>
    <xf numFmtId="0" fontId="0" fillId="0" borderId="28" xfId="0" applyFill="1" applyBorder="1" applyAlignment="1" applyProtection="1">
      <alignment horizontal="left"/>
    </xf>
    <xf numFmtId="0" fontId="0" fillId="0" borderId="29" xfId="0" applyFill="1" applyBorder="1" applyAlignment="1" applyProtection="1">
      <alignment horizontal="left"/>
    </xf>
    <xf numFmtId="0" fontId="0" fillId="5" borderId="5" xfId="0" applyFill="1" applyBorder="1" applyAlignment="1" applyProtection="1">
      <alignment horizontal="center" wrapText="1"/>
      <protection locked="0"/>
    </xf>
    <xf numFmtId="0" fontId="7" fillId="3" borderId="13" xfId="0" applyFont="1" applyFill="1" applyBorder="1" applyAlignment="1" applyProtection="1">
      <alignment horizontal="center" wrapText="1"/>
      <protection hidden="1"/>
    </xf>
    <xf numFmtId="0" fontId="7" fillId="3" borderId="14" xfId="0" applyFont="1" applyFill="1" applyBorder="1" applyAlignment="1" applyProtection="1">
      <alignment horizontal="center" wrapText="1"/>
      <protection hidden="1"/>
    </xf>
    <xf numFmtId="0" fontId="7" fillId="3" borderId="15" xfId="0" applyFont="1" applyFill="1" applyBorder="1" applyAlignment="1" applyProtection="1">
      <alignment horizontal="center" wrapText="1"/>
      <protection hidden="1"/>
    </xf>
    <xf numFmtId="0" fontId="7" fillId="3" borderId="13" xfId="0" applyFont="1" applyFill="1" applyBorder="1" applyAlignment="1" applyProtection="1">
      <alignment horizontal="center"/>
      <protection hidden="1"/>
    </xf>
    <xf numFmtId="0" fontId="7" fillId="3" borderId="14" xfId="0" applyFont="1" applyFill="1" applyBorder="1" applyAlignment="1" applyProtection="1">
      <alignment horizontal="center"/>
      <protection hidden="1"/>
    </xf>
    <xf numFmtId="0" fontId="7" fillId="3" borderId="15" xfId="0" applyFont="1" applyFill="1" applyBorder="1" applyAlignment="1" applyProtection="1">
      <alignment horizontal="center"/>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0" fillId="0" borderId="23" xfId="0" applyFont="1" applyBorder="1" applyAlignment="1" applyProtection="1">
      <alignment horizontal="center" vertical="center" wrapText="1"/>
      <protection hidden="1"/>
    </xf>
    <xf numFmtId="0" fontId="0" fillId="0" borderId="24" xfId="0" applyFont="1" applyBorder="1" applyAlignment="1" applyProtection="1">
      <alignment horizontal="center" vertical="center" wrapText="1"/>
      <protection hidden="1"/>
    </xf>
    <xf numFmtId="0" fontId="0" fillId="0" borderId="25" xfId="0" applyFont="1" applyBorder="1" applyAlignment="1" applyProtection="1">
      <alignment horizontal="center" vertical="center" wrapText="1"/>
      <protection hidden="1"/>
    </xf>
    <xf numFmtId="0" fontId="7" fillId="3" borderId="4" xfId="0" applyFont="1" applyFill="1" applyBorder="1" applyAlignment="1" applyProtection="1">
      <alignment horizontal="center" wrapText="1"/>
      <protection hidden="1"/>
    </xf>
    <xf numFmtId="0" fontId="7" fillId="3" borderId="5" xfId="0" applyFont="1" applyFill="1" applyBorder="1" applyAlignment="1" applyProtection="1">
      <alignment horizontal="center" wrapText="1"/>
      <protection hidden="1"/>
    </xf>
    <xf numFmtId="0" fontId="7" fillId="3" borderId="6" xfId="0" applyFont="1" applyFill="1" applyBorder="1" applyAlignment="1" applyProtection="1">
      <alignment horizontal="center" wrapText="1"/>
      <protection hidden="1"/>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vertical="top" wrapText="1"/>
      <protection hidden="1"/>
    </xf>
    <xf numFmtId="0" fontId="5" fillId="4" borderId="8" xfId="0" applyFont="1" applyFill="1" applyBorder="1" applyAlignment="1" applyProtection="1">
      <alignment horizontal="left" vertical="top" wrapText="1"/>
      <protection hidden="1"/>
    </xf>
    <xf numFmtId="0" fontId="5" fillId="4" borderId="9" xfId="0" applyFont="1" applyFill="1" applyBorder="1" applyAlignment="1" applyProtection="1">
      <alignment horizontal="left" vertical="top" wrapText="1"/>
      <protection hidden="1"/>
    </xf>
    <xf numFmtId="0" fontId="7" fillId="0" borderId="5" xfId="0" applyFont="1" applyBorder="1" applyAlignment="1" applyProtection="1">
      <alignment horizontal="center"/>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tabSelected="1" view="pageLayout" zoomScale="115" zoomScaleNormal="130" zoomScalePageLayoutView="115" workbookViewId="0">
      <selection activeCell="A17" sqref="A17"/>
    </sheetView>
  </sheetViews>
  <sheetFormatPr defaultRowHeight="14.4" x14ac:dyDescent="0.3"/>
  <cols>
    <col min="1" max="1" width="37.109375" customWidth="1"/>
    <col min="2" max="2" width="14.33203125" customWidth="1"/>
    <col min="3" max="3" width="16.6640625" customWidth="1"/>
    <col min="4" max="4" width="17.33203125" bestFit="1" customWidth="1"/>
    <col min="5" max="5" width="16.6640625" customWidth="1"/>
  </cols>
  <sheetData>
    <row r="1" spans="1:5" ht="18.600000000000001" thickTop="1" x14ac:dyDescent="0.35">
      <c r="A1" s="87" t="s">
        <v>0</v>
      </c>
      <c r="B1" s="88"/>
      <c r="C1" s="88"/>
      <c r="D1" s="88"/>
      <c r="E1" s="89"/>
    </row>
    <row r="2" spans="1:5" ht="21" x14ac:dyDescent="0.4">
      <c r="A2" s="90" t="s">
        <v>1</v>
      </c>
      <c r="B2" s="91"/>
      <c r="C2" s="91"/>
      <c r="D2" s="91"/>
      <c r="E2" s="92"/>
    </row>
    <row r="3" spans="1:5" ht="152.25" customHeight="1" x14ac:dyDescent="0.3">
      <c r="A3" s="93" t="s">
        <v>2</v>
      </c>
      <c r="B3" s="94"/>
      <c r="C3" s="94"/>
      <c r="D3" s="94"/>
      <c r="E3" s="95"/>
    </row>
    <row r="4" spans="1:5" ht="23.4" x14ac:dyDescent="0.45">
      <c r="A4" s="51" t="s">
        <v>97</v>
      </c>
      <c r="B4" s="49" t="s">
        <v>3</v>
      </c>
      <c r="C4" s="1">
        <v>7</v>
      </c>
      <c r="D4" s="50" t="s">
        <v>4</v>
      </c>
      <c r="E4" s="2" t="s">
        <v>96</v>
      </c>
    </row>
    <row r="5" spans="1:5" s="52" customFormat="1" ht="18" x14ac:dyDescent="0.35">
      <c r="A5" s="49" t="s">
        <v>5</v>
      </c>
      <c r="B5" s="49">
        <v>4400023795</v>
      </c>
      <c r="C5" s="49" t="s">
        <v>6</v>
      </c>
      <c r="D5" s="96" t="s">
        <v>95</v>
      </c>
      <c r="E5" s="96"/>
    </row>
    <row r="6" spans="1:5" ht="21" x14ac:dyDescent="0.4">
      <c r="A6" s="97" t="s">
        <v>8</v>
      </c>
      <c r="B6" s="98"/>
      <c r="C6" s="98"/>
      <c r="D6" s="98"/>
      <c r="E6" s="99"/>
    </row>
    <row r="7" spans="1:5" x14ac:dyDescent="0.3">
      <c r="A7" s="4" t="s">
        <v>9</v>
      </c>
      <c r="B7" s="5" t="s">
        <v>10</v>
      </c>
      <c r="C7" s="5" t="s">
        <v>11</v>
      </c>
      <c r="D7" s="5" t="s">
        <v>12</v>
      </c>
      <c r="E7" s="6" t="s">
        <v>13</v>
      </c>
    </row>
    <row r="8" spans="1:5" x14ac:dyDescent="0.3">
      <c r="A8" s="7" t="s">
        <v>48</v>
      </c>
      <c r="B8" s="13" t="s">
        <v>92</v>
      </c>
      <c r="C8" s="9">
        <v>38490</v>
      </c>
      <c r="D8" s="10"/>
      <c r="E8" s="11">
        <f>$C8*D8</f>
        <v>0</v>
      </c>
    </row>
    <row r="9" spans="1:5" ht="18" x14ac:dyDescent="0.35">
      <c r="A9" s="84" t="s">
        <v>14</v>
      </c>
      <c r="B9" s="85"/>
      <c r="C9" s="85"/>
      <c r="D9" s="85"/>
      <c r="E9" s="86"/>
    </row>
    <row r="10" spans="1:5" x14ac:dyDescent="0.3">
      <c r="A10" s="12" t="s">
        <v>15</v>
      </c>
      <c r="B10" s="5" t="s">
        <v>10</v>
      </c>
      <c r="C10" s="5" t="s">
        <v>11</v>
      </c>
      <c r="D10" s="5" t="s">
        <v>12</v>
      </c>
      <c r="E10" s="6" t="s">
        <v>13</v>
      </c>
    </row>
    <row r="11" spans="1:5" x14ac:dyDescent="0.3">
      <c r="A11" s="7" t="s">
        <v>41</v>
      </c>
      <c r="B11" s="13" t="s">
        <v>49</v>
      </c>
      <c r="C11" s="9">
        <v>41480</v>
      </c>
      <c r="D11" s="10"/>
      <c r="E11" s="11">
        <f t="shared" ref="E11" si="0">$C11*D11</f>
        <v>0</v>
      </c>
    </row>
    <row r="12" spans="1:5" ht="18" x14ac:dyDescent="0.35">
      <c r="A12" s="71" t="s">
        <v>16</v>
      </c>
      <c r="B12" s="72"/>
      <c r="C12" s="72"/>
      <c r="D12" s="72"/>
      <c r="E12" s="73"/>
    </row>
    <row r="13" spans="1:5" x14ac:dyDescent="0.3">
      <c r="A13" s="39" t="s">
        <v>50</v>
      </c>
      <c r="B13" s="14"/>
      <c r="C13" s="62" t="s">
        <v>17</v>
      </c>
      <c r="D13" s="63"/>
      <c r="E13" s="14"/>
    </row>
    <row r="14" spans="1:5" ht="18" x14ac:dyDescent="0.35">
      <c r="A14" s="74" t="s">
        <v>98</v>
      </c>
      <c r="B14" s="75"/>
      <c r="C14" s="75"/>
      <c r="D14" s="75"/>
      <c r="E14" s="76"/>
    </row>
    <row r="15" spans="1:5" x14ac:dyDescent="0.3">
      <c r="A15" s="4" t="s">
        <v>86</v>
      </c>
      <c r="B15" s="5" t="s">
        <v>20</v>
      </c>
      <c r="C15" s="5" t="s">
        <v>21</v>
      </c>
      <c r="D15" s="5" t="s">
        <v>22</v>
      </c>
      <c r="E15" s="6" t="s">
        <v>13</v>
      </c>
    </row>
    <row r="16" spans="1:5" x14ac:dyDescent="0.3">
      <c r="A16" s="7" t="s">
        <v>87</v>
      </c>
      <c r="B16" s="33" t="s">
        <v>89</v>
      </c>
      <c r="C16" s="15">
        <v>356</v>
      </c>
      <c r="D16" s="10"/>
      <c r="E16" s="11">
        <f>IF(D16="Yes",$C16*SUM($D$8:$D$11),0)</f>
        <v>0</v>
      </c>
    </row>
    <row r="17" spans="1:5" x14ac:dyDescent="0.3">
      <c r="A17" s="7" t="s">
        <v>88</v>
      </c>
      <c r="B17" s="45" t="s">
        <v>90</v>
      </c>
      <c r="C17" s="15">
        <v>356</v>
      </c>
      <c r="D17" s="10"/>
      <c r="E17" s="11">
        <f t="shared" ref="E17:E21" si="1">IF(D17="Yes",$C17*SUM($D$8:$D$11),0)</f>
        <v>0</v>
      </c>
    </row>
    <row r="18" spans="1:5" x14ac:dyDescent="0.3">
      <c r="A18" s="13" t="s">
        <v>112</v>
      </c>
      <c r="B18" s="48" t="s">
        <v>99</v>
      </c>
      <c r="C18" s="15">
        <v>356</v>
      </c>
      <c r="D18" s="10"/>
      <c r="E18" s="11">
        <f t="shared" si="1"/>
        <v>0</v>
      </c>
    </row>
    <row r="19" spans="1:5" x14ac:dyDescent="0.3">
      <c r="A19" s="13" t="s">
        <v>104</v>
      </c>
      <c r="B19" s="53" t="s">
        <v>105</v>
      </c>
      <c r="C19" s="15">
        <v>356</v>
      </c>
      <c r="D19" s="10"/>
      <c r="E19" s="11">
        <f t="shared" si="1"/>
        <v>0</v>
      </c>
    </row>
    <row r="20" spans="1:5" x14ac:dyDescent="0.3">
      <c r="A20" s="13" t="s">
        <v>106</v>
      </c>
      <c r="B20" s="53" t="s">
        <v>107</v>
      </c>
      <c r="C20" s="15">
        <v>356</v>
      </c>
      <c r="D20" s="10"/>
      <c r="E20" s="11">
        <f t="shared" si="1"/>
        <v>0</v>
      </c>
    </row>
    <row r="21" spans="1:5" x14ac:dyDescent="0.3">
      <c r="A21" s="13" t="s">
        <v>100</v>
      </c>
      <c r="B21" s="48" t="s">
        <v>101</v>
      </c>
      <c r="C21" s="15">
        <v>540</v>
      </c>
      <c r="D21" s="10"/>
      <c r="E21" s="11">
        <f t="shared" si="1"/>
        <v>0</v>
      </c>
    </row>
    <row r="22" spans="1:5" ht="18" x14ac:dyDescent="0.35">
      <c r="A22" s="74" t="s">
        <v>18</v>
      </c>
      <c r="B22" s="75"/>
      <c r="C22" s="75"/>
      <c r="D22" s="75"/>
      <c r="E22" s="76"/>
    </row>
    <row r="23" spans="1:5" x14ac:dyDescent="0.3">
      <c r="A23" s="4" t="s">
        <v>19</v>
      </c>
      <c r="B23" s="5" t="s">
        <v>20</v>
      </c>
      <c r="C23" s="5" t="s">
        <v>21</v>
      </c>
      <c r="D23" s="5" t="s">
        <v>22</v>
      </c>
      <c r="E23" s="46" t="s">
        <v>13</v>
      </c>
    </row>
    <row r="24" spans="1:5" x14ac:dyDescent="0.3">
      <c r="A24" s="7" t="s">
        <v>51</v>
      </c>
      <c r="B24" s="45" t="s">
        <v>52</v>
      </c>
      <c r="C24" s="15">
        <v>676</v>
      </c>
      <c r="D24" s="10"/>
      <c r="E24" s="11">
        <f t="shared" ref="E24:E34" si="2">IF(D24="Yes",$C24*SUM($D$8:$D$11),0)</f>
        <v>0</v>
      </c>
    </row>
    <row r="25" spans="1:5" x14ac:dyDescent="0.3">
      <c r="A25" s="7" t="s">
        <v>53</v>
      </c>
      <c r="B25" s="33" t="s">
        <v>54</v>
      </c>
      <c r="C25" s="15">
        <v>676</v>
      </c>
      <c r="D25" s="10"/>
      <c r="E25" s="11">
        <f t="shared" si="2"/>
        <v>0</v>
      </c>
    </row>
    <row r="26" spans="1:5" x14ac:dyDescent="0.3">
      <c r="A26" s="7" t="s">
        <v>85</v>
      </c>
      <c r="B26" s="44" t="s">
        <v>93</v>
      </c>
      <c r="C26" s="15">
        <v>145</v>
      </c>
      <c r="D26" s="10"/>
      <c r="E26" s="11">
        <f t="shared" si="2"/>
        <v>0</v>
      </c>
    </row>
    <row r="27" spans="1:5" x14ac:dyDescent="0.3">
      <c r="A27" s="7" t="s">
        <v>55</v>
      </c>
      <c r="B27" s="3" t="s">
        <v>57</v>
      </c>
      <c r="C27" s="15">
        <v>2696</v>
      </c>
      <c r="D27" s="10"/>
      <c r="E27" s="11">
        <f t="shared" si="2"/>
        <v>0</v>
      </c>
    </row>
    <row r="28" spans="1:5" x14ac:dyDescent="0.3">
      <c r="A28" s="7" t="s">
        <v>56</v>
      </c>
      <c r="B28" s="21" t="s">
        <v>58</v>
      </c>
      <c r="C28" s="15">
        <v>2696</v>
      </c>
      <c r="D28" s="10"/>
      <c r="E28" s="11">
        <f t="shared" si="2"/>
        <v>0</v>
      </c>
    </row>
    <row r="29" spans="1:5" x14ac:dyDescent="0.3">
      <c r="A29" s="7" t="s">
        <v>61</v>
      </c>
      <c r="B29" s="33" t="s">
        <v>60</v>
      </c>
      <c r="C29" s="15">
        <v>2398</v>
      </c>
      <c r="D29" s="10"/>
      <c r="E29" s="11">
        <f t="shared" si="2"/>
        <v>0</v>
      </c>
    </row>
    <row r="30" spans="1:5" x14ac:dyDescent="0.3">
      <c r="A30" s="7" t="s">
        <v>62</v>
      </c>
      <c r="B30" s="33" t="s">
        <v>63</v>
      </c>
      <c r="C30" s="15">
        <v>1076</v>
      </c>
      <c r="D30" s="10"/>
      <c r="E30" s="11">
        <f t="shared" si="2"/>
        <v>0</v>
      </c>
    </row>
    <row r="31" spans="1:5" x14ac:dyDescent="0.3">
      <c r="A31" s="24" t="s">
        <v>42</v>
      </c>
      <c r="B31" s="25" t="s">
        <v>23</v>
      </c>
      <c r="C31" s="26">
        <v>333</v>
      </c>
      <c r="D31" s="10"/>
      <c r="E31" s="11">
        <f t="shared" si="2"/>
        <v>0</v>
      </c>
    </row>
    <row r="32" spans="1:5" x14ac:dyDescent="0.3">
      <c r="A32" s="24" t="s">
        <v>78</v>
      </c>
      <c r="B32" s="25" t="s">
        <v>79</v>
      </c>
      <c r="C32" s="26">
        <v>432</v>
      </c>
      <c r="D32" s="10"/>
      <c r="E32" s="11">
        <f t="shared" si="2"/>
        <v>0</v>
      </c>
    </row>
    <row r="33" spans="1:5" x14ac:dyDescent="0.3">
      <c r="A33" s="24" t="s">
        <v>80</v>
      </c>
      <c r="B33" s="25" t="s">
        <v>81</v>
      </c>
      <c r="C33" s="26">
        <v>130</v>
      </c>
      <c r="D33" s="10"/>
      <c r="E33" s="11">
        <f t="shared" si="2"/>
        <v>0</v>
      </c>
    </row>
    <row r="34" spans="1:5" ht="39.6" thickBot="1" x14ac:dyDescent="0.35">
      <c r="A34" s="24" t="s">
        <v>113</v>
      </c>
      <c r="B34" s="25" t="s">
        <v>82</v>
      </c>
      <c r="C34" s="26">
        <v>2619</v>
      </c>
      <c r="D34" s="10"/>
      <c r="E34" s="11">
        <f t="shared" si="2"/>
        <v>0</v>
      </c>
    </row>
    <row r="35" spans="1:5" ht="18" customHeight="1" thickTop="1" thickBot="1" x14ac:dyDescent="0.35">
      <c r="A35" s="81" t="s">
        <v>45</v>
      </c>
      <c r="B35" s="82"/>
      <c r="C35" s="82"/>
      <c r="D35" s="82"/>
      <c r="E35" s="83"/>
    </row>
    <row r="36" spans="1:5" ht="40.5" customHeight="1" thickTop="1" x14ac:dyDescent="0.3">
      <c r="A36" s="27" t="s">
        <v>114</v>
      </c>
      <c r="B36" s="31" t="s">
        <v>91</v>
      </c>
      <c r="C36" s="28">
        <v>582</v>
      </c>
      <c r="D36" s="29"/>
      <c r="E36" s="30">
        <f t="shared" ref="E36:E54" si="3">IF(D36="Yes",$C36*SUM($D$8:$D$11),0)</f>
        <v>0</v>
      </c>
    </row>
    <row r="37" spans="1:5" ht="39" customHeight="1" x14ac:dyDescent="0.3">
      <c r="A37" s="27" t="s">
        <v>115</v>
      </c>
      <c r="B37" s="31" t="s">
        <v>59</v>
      </c>
      <c r="C37" s="28">
        <v>425</v>
      </c>
      <c r="D37" s="29"/>
      <c r="E37" s="30">
        <f t="shared" si="3"/>
        <v>0</v>
      </c>
    </row>
    <row r="38" spans="1:5" ht="28.8" x14ac:dyDescent="0.3">
      <c r="A38" s="7" t="s">
        <v>65</v>
      </c>
      <c r="B38" s="32" t="s">
        <v>64</v>
      </c>
      <c r="C38" s="40">
        <v>407</v>
      </c>
      <c r="D38" s="29"/>
      <c r="E38" s="30">
        <f t="shared" si="3"/>
        <v>0</v>
      </c>
    </row>
    <row r="39" spans="1:5" ht="28.8" x14ac:dyDescent="0.3">
      <c r="A39" s="7" t="s">
        <v>116</v>
      </c>
      <c r="B39" s="32" t="s">
        <v>94</v>
      </c>
      <c r="C39" s="40">
        <v>1880</v>
      </c>
      <c r="D39" s="29"/>
      <c r="E39" s="30">
        <f t="shared" si="3"/>
        <v>0</v>
      </c>
    </row>
    <row r="40" spans="1:5" ht="28.8" x14ac:dyDescent="0.3">
      <c r="A40" s="7" t="s">
        <v>117</v>
      </c>
      <c r="B40" s="32" t="s">
        <v>43</v>
      </c>
      <c r="C40" s="40">
        <v>392</v>
      </c>
      <c r="D40" s="10"/>
      <c r="E40" s="30">
        <f t="shared" si="3"/>
        <v>0</v>
      </c>
    </row>
    <row r="41" spans="1:5" ht="28.8" x14ac:dyDescent="0.3">
      <c r="A41" s="13" t="s">
        <v>118</v>
      </c>
      <c r="B41" s="32" t="s">
        <v>66</v>
      </c>
      <c r="C41" s="47">
        <v>3147</v>
      </c>
      <c r="D41" s="10"/>
      <c r="E41" s="30">
        <f t="shared" si="3"/>
        <v>0</v>
      </c>
    </row>
    <row r="42" spans="1:5" ht="27" x14ac:dyDescent="0.3">
      <c r="A42" s="23" t="s">
        <v>119</v>
      </c>
      <c r="B42" s="32" t="s">
        <v>67</v>
      </c>
      <c r="C42" s="41">
        <v>530</v>
      </c>
      <c r="D42" s="10"/>
      <c r="E42" s="30">
        <f t="shared" si="3"/>
        <v>0</v>
      </c>
    </row>
    <row r="43" spans="1:5" ht="28.95" customHeight="1" x14ac:dyDescent="0.3">
      <c r="A43" s="43" t="s">
        <v>120</v>
      </c>
      <c r="B43" s="32" t="s">
        <v>68</v>
      </c>
      <c r="C43" s="42">
        <v>916</v>
      </c>
      <c r="D43" s="29"/>
      <c r="E43" s="30">
        <f t="shared" si="3"/>
        <v>0</v>
      </c>
    </row>
    <row r="44" spans="1:5" ht="27" x14ac:dyDescent="0.3">
      <c r="A44" s="43" t="s">
        <v>121</v>
      </c>
      <c r="B44" s="32" t="s">
        <v>69</v>
      </c>
      <c r="C44" s="42">
        <v>630</v>
      </c>
      <c r="D44" s="29"/>
      <c r="E44" s="30">
        <f t="shared" si="3"/>
        <v>0</v>
      </c>
    </row>
    <row r="45" spans="1:5" x14ac:dyDescent="0.3">
      <c r="A45" s="7" t="s">
        <v>70</v>
      </c>
      <c r="B45" s="32" t="s">
        <v>71</v>
      </c>
      <c r="C45" s="40">
        <v>561</v>
      </c>
      <c r="D45" s="29"/>
      <c r="E45" s="30">
        <f t="shared" si="3"/>
        <v>0</v>
      </c>
    </row>
    <row r="46" spans="1:5" x14ac:dyDescent="0.3">
      <c r="A46" s="7" t="s">
        <v>72</v>
      </c>
      <c r="B46" s="32" t="s">
        <v>73</v>
      </c>
      <c r="C46" s="40">
        <v>594</v>
      </c>
      <c r="D46" s="29"/>
      <c r="E46" s="30">
        <f t="shared" si="3"/>
        <v>0</v>
      </c>
    </row>
    <row r="47" spans="1:5" x14ac:dyDescent="0.3">
      <c r="A47" s="7" t="s">
        <v>77</v>
      </c>
      <c r="B47" s="32" t="s">
        <v>44</v>
      </c>
      <c r="C47" s="40">
        <v>1578</v>
      </c>
      <c r="D47" s="29"/>
      <c r="E47" s="30">
        <f t="shared" si="3"/>
        <v>0</v>
      </c>
    </row>
    <row r="48" spans="1:5" ht="28.8" x14ac:dyDescent="0.3">
      <c r="A48" s="7" t="s">
        <v>75</v>
      </c>
      <c r="B48" s="32" t="s">
        <v>74</v>
      </c>
      <c r="C48" s="40">
        <v>1058</v>
      </c>
      <c r="D48" s="29"/>
      <c r="E48" s="30">
        <f t="shared" si="3"/>
        <v>0</v>
      </c>
    </row>
    <row r="49" spans="1:5" ht="28.95" customHeight="1" x14ac:dyDescent="0.3">
      <c r="A49" s="7" t="s">
        <v>84</v>
      </c>
      <c r="B49" s="32" t="s">
        <v>83</v>
      </c>
      <c r="C49" s="40">
        <v>1578</v>
      </c>
      <c r="D49" s="29"/>
      <c r="E49" s="30">
        <f t="shared" si="3"/>
        <v>0</v>
      </c>
    </row>
    <row r="50" spans="1:5" ht="41.4" x14ac:dyDescent="0.3">
      <c r="A50" s="7" t="s">
        <v>122</v>
      </c>
      <c r="B50" s="32" t="s">
        <v>108</v>
      </c>
      <c r="C50" s="40">
        <v>3734</v>
      </c>
      <c r="D50" s="29"/>
      <c r="E50" s="30">
        <f t="shared" si="3"/>
        <v>0</v>
      </c>
    </row>
    <row r="51" spans="1:5" ht="42.75" customHeight="1" x14ac:dyDescent="0.3">
      <c r="A51" s="7" t="s">
        <v>123</v>
      </c>
      <c r="B51" s="32" t="s">
        <v>109</v>
      </c>
      <c r="C51" s="40">
        <v>2339</v>
      </c>
      <c r="D51" s="29"/>
      <c r="E51" s="30">
        <f t="shared" si="3"/>
        <v>0</v>
      </c>
    </row>
    <row r="52" spans="1:5" ht="47.25" customHeight="1" x14ac:dyDescent="0.3">
      <c r="A52" s="7" t="s">
        <v>124</v>
      </c>
      <c r="B52" s="32" t="s">
        <v>110</v>
      </c>
      <c r="C52" s="40">
        <v>1842</v>
      </c>
      <c r="D52" s="29"/>
      <c r="E52" s="30">
        <f t="shared" si="3"/>
        <v>0</v>
      </c>
    </row>
    <row r="53" spans="1:5" s="56" customFormat="1" ht="81" customHeight="1" x14ac:dyDescent="0.3">
      <c r="A53" s="54" t="s">
        <v>125</v>
      </c>
      <c r="B53" s="32" t="s">
        <v>111</v>
      </c>
      <c r="C53" s="40">
        <v>2362</v>
      </c>
      <c r="D53" s="55"/>
      <c r="E53" s="30">
        <f t="shared" si="3"/>
        <v>0</v>
      </c>
    </row>
    <row r="54" spans="1:5" x14ac:dyDescent="0.3">
      <c r="A54" s="7" t="s">
        <v>103</v>
      </c>
      <c r="B54" s="2" t="s">
        <v>102</v>
      </c>
      <c r="C54" s="40">
        <v>514</v>
      </c>
      <c r="D54" s="29"/>
      <c r="E54" s="30">
        <f t="shared" si="3"/>
        <v>0</v>
      </c>
    </row>
    <row r="55" spans="1:5" x14ac:dyDescent="0.3">
      <c r="A55" s="77" t="s">
        <v>24</v>
      </c>
      <c r="B55" s="78"/>
      <c r="C55" s="78"/>
      <c r="D55" s="8" t="s">
        <v>25</v>
      </c>
      <c r="E55" s="16">
        <f>IF(SUM(D8:D11)=0,0,SUM(E8:E54)/SUM(D8:D11))</f>
        <v>0</v>
      </c>
    </row>
    <row r="56" spans="1:5" ht="18" x14ac:dyDescent="0.35">
      <c r="A56" s="57" t="s">
        <v>26</v>
      </c>
      <c r="B56" s="58"/>
      <c r="C56" s="58"/>
      <c r="D56" s="58"/>
      <c r="E56" s="59"/>
    </row>
    <row r="57" spans="1:5" x14ac:dyDescent="0.3">
      <c r="A57" s="79" t="s">
        <v>27</v>
      </c>
      <c r="B57" s="80"/>
      <c r="C57" s="80"/>
      <c r="D57" s="80"/>
      <c r="E57" s="11">
        <f>ROUND(0.0035*E55,2)</f>
        <v>0</v>
      </c>
    </row>
    <row r="58" spans="1:5" x14ac:dyDescent="0.3">
      <c r="A58" s="79" t="s">
        <v>28</v>
      </c>
      <c r="B58" s="80"/>
      <c r="C58" s="80"/>
      <c r="D58" s="80"/>
      <c r="E58" s="11">
        <f>5*2.25</f>
        <v>11.25</v>
      </c>
    </row>
    <row r="59" spans="1:5" x14ac:dyDescent="0.3">
      <c r="A59" s="79" t="s">
        <v>29</v>
      </c>
      <c r="B59" s="80"/>
      <c r="C59" s="80"/>
      <c r="D59" s="80"/>
      <c r="E59" s="11">
        <v>18</v>
      </c>
    </row>
    <row r="60" spans="1:5" x14ac:dyDescent="0.3">
      <c r="A60" s="78" t="s">
        <v>30</v>
      </c>
      <c r="B60" s="78"/>
      <c r="C60" s="78"/>
      <c r="D60" s="8" t="s">
        <v>25</v>
      </c>
      <c r="E60" s="17">
        <f>IF(SUM(E55:E59)&lt;100,0,SUM(E55:E59))</f>
        <v>0</v>
      </c>
    </row>
    <row r="61" spans="1:5" x14ac:dyDescent="0.3">
      <c r="A61" s="78" t="s">
        <v>31</v>
      </c>
      <c r="B61" s="78"/>
      <c r="C61" s="78"/>
      <c r="D61" s="8" t="str">
        <f>IF(SUM(D8:D11)=0,"",IF(SUM(D8:D11)=1,"1 Vehicle",SUM(D8:D11)&amp;" Vehicles"))</f>
        <v/>
      </c>
      <c r="E61" s="17">
        <f>E60*SUM(D8:D11)</f>
        <v>0</v>
      </c>
    </row>
    <row r="62" spans="1:5" ht="18" x14ac:dyDescent="0.35">
      <c r="A62" s="58" t="s">
        <v>32</v>
      </c>
      <c r="B62" s="58"/>
      <c r="C62" s="58"/>
      <c r="D62" s="58"/>
      <c r="E62" s="58"/>
    </row>
    <row r="63" spans="1:5" x14ac:dyDescent="0.3">
      <c r="A63" s="18" t="s">
        <v>39</v>
      </c>
      <c r="B63" s="70"/>
      <c r="C63" s="70"/>
      <c r="D63" s="19" t="s">
        <v>33</v>
      </c>
      <c r="E63" s="20"/>
    </row>
    <row r="64" spans="1:5" x14ac:dyDescent="0.3">
      <c r="A64" s="18" t="s">
        <v>34</v>
      </c>
      <c r="B64" s="70"/>
      <c r="C64" s="70"/>
      <c r="D64" s="19" t="s">
        <v>40</v>
      </c>
      <c r="E64" s="22"/>
    </row>
    <row r="65" spans="1:5" x14ac:dyDescent="0.3">
      <c r="A65" s="18" t="s">
        <v>35</v>
      </c>
      <c r="B65" s="70"/>
      <c r="C65" s="70"/>
      <c r="D65" s="19" t="s">
        <v>36</v>
      </c>
      <c r="E65" s="20"/>
    </row>
    <row r="66" spans="1:5" ht="19.2" customHeight="1" x14ac:dyDescent="0.35">
      <c r="A66" s="57" t="s">
        <v>37</v>
      </c>
      <c r="B66" s="58"/>
      <c r="C66" s="58"/>
      <c r="D66" s="58"/>
      <c r="E66" s="59"/>
    </row>
    <row r="67" spans="1:5" x14ac:dyDescent="0.3">
      <c r="A67" s="34" t="s">
        <v>7</v>
      </c>
      <c r="B67" s="60" t="s">
        <v>46</v>
      </c>
      <c r="C67" s="61"/>
      <c r="D67" s="35" t="s">
        <v>38</v>
      </c>
      <c r="E67" s="36">
        <v>310030443</v>
      </c>
    </row>
    <row r="68" spans="1:5" x14ac:dyDescent="0.3">
      <c r="A68" s="37" t="s">
        <v>34</v>
      </c>
      <c r="B68" s="64" t="s">
        <v>76</v>
      </c>
      <c r="C68" s="65"/>
      <c r="D68" s="65"/>
      <c r="E68" s="66"/>
    </row>
    <row r="69" spans="1:5" ht="15" thickBot="1" x14ac:dyDescent="0.35">
      <c r="A69" s="38" t="s">
        <v>35</v>
      </c>
      <c r="B69" s="67" t="s">
        <v>47</v>
      </c>
      <c r="C69" s="68"/>
      <c r="D69" s="68"/>
      <c r="E69" s="69"/>
    </row>
    <row r="70" spans="1:5" ht="15" thickTop="1" x14ac:dyDescent="0.3"/>
  </sheetData>
  <sheetProtection algorithmName="SHA-512" hashValue="abaRDwO6K9hU4qBtwz2QaJjgzMGCwskdE75SpydvRXt9rmj8bhZ/NFfwaHno6ZuXfRZh06xxdMQaycbjHhTdGg==" saltValue="Hk48sYKUnf8n9aX9K6Kuzw==" spinCount="100000" sheet="1" objects="1" scenarios="1"/>
  <mergeCells count="26">
    <mergeCell ref="A9:E9"/>
    <mergeCell ref="A1:E1"/>
    <mergeCell ref="A2:E2"/>
    <mergeCell ref="A3:E3"/>
    <mergeCell ref="D5:E5"/>
    <mergeCell ref="A6:E6"/>
    <mergeCell ref="A12:E12"/>
    <mergeCell ref="A14:E14"/>
    <mergeCell ref="A55:C55"/>
    <mergeCell ref="A56:E56"/>
    <mergeCell ref="A57:D57"/>
    <mergeCell ref="A22:E22"/>
    <mergeCell ref="A35:E35"/>
    <mergeCell ref="A66:E66"/>
    <mergeCell ref="B67:C67"/>
    <mergeCell ref="C13:D13"/>
    <mergeCell ref="B68:E68"/>
    <mergeCell ref="B69:E69"/>
    <mergeCell ref="B64:C64"/>
    <mergeCell ref="A58:D58"/>
    <mergeCell ref="A59:D59"/>
    <mergeCell ref="A60:C60"/>
    <mergeCell ref="A61:C61"/>
    <mergeCell ref="A62:E62"/>
    <mergeCell ref="B63:C63"/>
    <mergeCell ref="B65:C65"/>
  </mergeCells>
  <dataValidations count="3">
    <dataValidation type="list" allowBlank="1" showInputMessage="1" showErrorMessage="1" error="Only Yes or No may be entered." sqref="D36:D54 D16:D21 D24:D34">
      <formula1>"Yes, No"</formula1>
    </dataValidation>
    <dataValidation type="custom" allowBlank="1" showInputMessage="1" showErrorMessage="1" error="Only one vehicle configuration may be used on each spreadsheet." sqref="D11">
      <formula1>IF(SUM(D8)=0,TRUE,FALSE)</formula1>
    </dataValidation>
    <dataValidation type="custom" allowBlank="1" showInputMessage="1" showErrorMessage="1" error="Only one vehicle configuration may be used on each spreadsheet." sqref="D8">
      <formula1>IF(SUM(D11)=0,TRUE,FALSE)</formula1>
    </dataValidation>
  </dataValidations>
  <pageMargins left="0.7" right="0.7" top="0.75" bottom="0.75" header="0.3" footer="0.3"/>
  <pageSetup scale="85" fitToWidth="0" fitToHeight="0" orientation="portrait" r:id="rId1"/>
  <headerFooter>
    <oddHeader>&amp;CPO# ____________________________&amp;R2/7/2025</oddHeader>
    <oddFooter>&amp;RA/11/1/2022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4D39E7-13CB-4E98-A8D0-D76BCBAAF0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BEDBC4F-9023-4AD1-B0DE-04ACA32831EC}">
  <ds:schemaRefs>
    <ds:schemaRef ds:uri="http://schemas.microsoft.com/sharepoint/v3/contenttype/forms"/>
  </ds:schemaRefs>
</ds:datastoreItem>
</file>

<file path=customXml/itemProps3.xml><?xml version="1.0" encoding="utf-8"?>
<ds:datastoreItem xmlns:ds="http://schemas.openxmlformats.org/officeDocument/2006/customXml" ds:itemID="{00066142-5130-4794-BBE5-ED913EE7ECC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State of Louisiana</dc:creator>
  <cp:lastModifiedBy>Amy Gotreaux</cp:lastModifiedBy>
  <cp:lastPrinted>2019-06-21T13:54:13Z</cp:lastPrinted>
  <dcterms:created xsi:type="dcterms:W3CDTF">2019-01-03T17:12:04Z</dcterms:created>
  <dcterms:modified xsi:type="dcterms:W3CDTF">2025-02-14T21:13:49Z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209500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