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G:\Commodities Teams\Amy G files\Premier Dodge - Current Status &amp; Order Sheets\Order Sheets\"/>
    </mc:Choice>
  </mc:AlternateContent>
  <xr:revisionPtr revIDLastSave="0" documentId="8_{6A1E16C0-140B-490E-A90D-8BB0E9E0189D}" xr6:coauthVersionLast="47" xr6:coauthVersionMax="47" xr10:uidLastSave="{00000000-0000-0000-0000-000000000000}"/>
  <bookViews>
    <workbookView xWindow="-28920" yWindow="-120" windowWidth="29040" windowHeight="15720" xr2:uid="{00000000-000D-0000-FFFF-FFFF00000000}"/>
  </bookViews>
  <sheets>
    <sheet name="Line 72 - Ram 1500 Crew" sheetId="1" r:id="rId1"/>
    <sheet name="Instructions"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2" i="1" l="1"/>
  <c r="E41" i="1"/>
  <c r="E40" i="1"/>
  <c r="E39" i="1"/>
  <c r="E38" i="1"/>
  <c r="E37" i="1"/>
  <c r="E36" i="1"/>
  <c r="E34" i="1"/>
  <c r="E33" i="1"/>
  <c r="E32" i="1"/>
  <c r="E31" i="1"/>
  <c r="E30" i="1"/>
  <c r="E29" i="1"/>
  <c r="E28" i="1"/>
  <c r="E27" i="1"/>
  <c r="E26" i="1"/>
  <c r="E25" i="1"/>
  <c r="E22" i="1"/>
  <c r="E21" i="1"/>
  <c r="E20" i="1"/>
  <c r="E19" i="1"/>
  <c r="E14" i="1"/>
  <c r="E35" i="1" l="1"/>
  <c r="E43" i="1"/>
  <c r="E11" i="1" l="1"/>
  <c r="E12" i="1"/>
  <c r="E13" i="1"/>
  <c r="E7" i="1"/>
  <c r="E44" i="1" s="1"/>
  <c r="E10" i="1" l="1"/>
  <c r="E46" i="1" l="1"/>
  <c r="E49" i="1" l="1"/>
  <c r="E50" i="1" s="1"/>
</calcChain>
</file>

<file path=xl/sharedStrings.xml><?xml version="1.0" encoding="utf-8"?>
<sst xmlns="http://schemas.openxmlformats.org/spreadsheetml/2006/main" count="123" uniqueCount="110">
  <si>
    <t>This spreadsheet is not a purchase order</t>
  </si>
  <si>
    <t>Order Sheet Instructions</t>
  </si>
  <si>
    <t>Ram 1500 Crew Cab</t>
  </si>
  <si>
    <t>Contract Line</t>
  </si>
  <si>
    <t>Delivery ARO</t>
  </si>
  <si>
    <t>State Contract Number</t>
  </si>
  <si>
    <t>Vendor</t>
  </si>
  <si>
    <t>Base Vehicle</t>
  </si>
  <si>
    <t>Vehicle Description</t>
  </si>
  <si>
    <t>Order Code</t>
  </si>
  <si>
    <t>Unit Price</t>
  </si>
  <si>
    <t>Quantity</t>
  </si>
  <si>
    <t>Extended Price</t>
  </si>
  <si>
    <t>Optional Configuration</t>
  </si>
  <si>
    <t>Description</t>
  </si>
  <si>
    <t>Available Exterior Colors</t>
  </si>
  <si>
    <t>(PR4) FLAME RED</t>
  </si>
  <si>
    <t>Optional Equipment</t>
  </si>
  <si>
    <t>Color Upcharge</t>
  </si>
  <si>
    <t>Option Code</t>
  </si>
  <si>
    <t>Option Unit Price</t>
  </si>
  <si>
    <t>Add Option</t>
  </si>
  <si>
    <t>PXJ</t>
  </si>
  <si>
    <t>Option Description</t>
  </si>
  <si>
    <t>ADB</t>
  </si>
  <si>
    <t>XFH</t>
  </si>
  <si>
    <t>XHC</t>
  </si>
  <si>
    <t>Cost for Each Vehicle Plus Options</t>
  </si>
  <si>
    <t>1 EA</t>
  </si>
  <si>
    <t>Additional Costs</t>
  </si>
  <si>
    <t>0.35% Contract Administrative Fee</t>
  </si>
  <si>
    <t>LA DEQ Waste Tire Fee (5 tires X $2.25 each)</t>
  </si>
  <si>
    <t>LA Safety Inspection Sticker - 1 Year</t>
  </si>
  <si>
    <t>Total Cost for Each Vehicle</t>
  </si>
  <si>
    <t>Total Cost for All Vehicles</t>
  </si>
  <si>
    <t>Agency  Information</t>
  </si>
  <si>
    <t>Contact Name:</t>
  </si>
  <si>
    <t>LPAA Approval No</t>
  </si>
  <si>
    <t>Phone:</t>
  </si>
  <si>
    <t>Agency Name</t>
  </si>
  <si>
    <t>Email:</t>
  </si>
  <si>
    <t>Shopping Cart</t>
  </si>
  <si>
    <t>Vendor Information</t>
  </si>
  <si>
    <t>Courtesy Ford</t>
  </si>
  <si>
    <t>Ben Broitman</t>
  </si>
  <si>
    <t xml:space="preserve">Vendor No. </t>
  </si>
  <si>
    <t>504-352-8216</t>
  </si>
  <si>
    <t>bbroitman@premierautomotive.com</t>
  </si>
  <si>
    <t>DMH</t>
  </si>
  <si>
    <t>Anti-Spin Differential Rear Axle</t>
  </si>
  <si>
    <t>DSA</t>
  </si>
  <si>
    <t>Premier Dodge</t>
  </si>
  <si>
    <t xml:space="preserve">1) Only one vehicle configuration may be entered on each Order Sheet.  Use a separate Order Sheet for each different vehicle configuration being ordered.  The listed configurations are the only configurations available.  However, additional configurations may be added to the contract upon request.  To request additional configurations, contact the dealer or OSP.
2) Enter the number of vehicles being ordered in the tan boxes under either Base Vehicle or Optional Configurations. 
3) Under Available Exterior Colors, enter the number of vehicles in the tan boxes to the right of the desired color(s).  Multiple Colors may be ordered on one Order Sheet. 
4) Under Optional Equipment, select "Yes" in the tan box if the option is desired.  Leave blank or select "No" if the option is not desired.  The listed options are the only options available.  However, additional options may be added to the contract upon request.  To request an option be added to the contract, contact the dealer or OSP.
5) The cost per vehicle and total order cost will automatically calculate at the bottom of the Order Sheet.  
</t>
  </si>
  <si>
    <t>DT1L98-23A</t>
  </si>
  <si>
    <t>DT1L98-21A</t>
  </si>
  <si>
    <t>DT1L91 -21A</t>
  </si>
  <si>
    <t>DT6L98-23A</t>
  </si>
  <si>
    <t>DT6L98-21A</t>
  </si>
  <si>
    <t>(PWJ) BRIGHT WHITE</t>
  </si>
  <si>
    <t>Diamond Black Crystal</t>
  </si>
  <si>
    <t>Granite Crystal Met</t>
  </si>
  <si>
    <t>PAU</t>
  </si>
  <si>
    <t>Forged Blue</t>
  </si>
  <si>
    <t>PCG</t>
  </si>
  <si>
    <t>33 Gallon Fuel Tank</t>
  </si>
  <si>
    <t>NFF</t>
  </si>
  <si>
    <t>MOPAR Front &amp; Rear Rubber Floor Mats</t>
  </si>
  <si>
    <t>CLF</t>
  </si>
  <si>
    <t>MRU</t>
  </si>
  <si>
    <t>AFP</t>
  </si>
  <si>
    <t>TCP</t>
  </si>
  <si>
    <t>ALP</t>
  </si>
  <si>
    <t>SJJ</t>
  </si>
  <si>
    <t>ANT</t>
  </si>
  <si>
    <t>XNP</t>
  </si>
  <si>
    <t>NC</t>
  </si>
  <si>
    <t>MOPAR Black Tubular Side Steps</t>
  </si>
  <si>
    <t xml:space="preserve">LT275/65R18C Owl On/Off Road Tires </t>
  </si>
  <si>
    <t>Advanced Safety Group</t>
  </si>
  <si>
    <t>Active Driving Assist System</t>
  </si>
  <si>
    <t>Trailer Brake Control</t>
  </si>
  <si>
    <t>Class IV Reciever Hitch</t>
  </si>
  <si>
    <t>Trailer Hitch Line-up Assist</t>
  </si>
  <si>
    <t>Black Vinyl Floor Covering</t>
  </si>
  <si>
    <t>CKJ</t>
  </si>
  <si>
    <t>Upcharge Exterior Colors</t>
  </si>
  <si>
    <t>Billet Silver</t>
  </si>
  <si>
    <t>PSC</t>
  </si>
  <si>
    <t>Trademan Laevel 1 Equipment Group</t>
  </si>
  <si>
    <t>A61</t>
  </si>
  <si>
    <t>Appearance Group</t>
  </si>
  <si>
    <t>AMP</t>
  </si>
  <si>
    <t>Spray In Bedliner</t>
  </si>
  <si>
    <t>AMVV26</t>
  </si>
  <si>
    <t>ACH</t>
  </si>
  <si>
    <t>PO #_____________________________</t>
  </si>
  <si>
    <r>
      <rPr>
        <sz val="12"/>
        <rFont val="Calibri"/>
        <family val="2"/>
        <scheme val="minor"/>
      </rPr>
      <t xml:space="preserve">Trailer Tow Group </t>
    </r>
    <r>
      <rPr>
        <sz val="11"/>
        <rFont val="Calibri"/>
        <family val="2"/>
        <scheme val="minor"/>
      </rPr>
      <t xml:space="preserve">
</t>
    </r>
    <r>
      <rPr>
        <sz val="10"/>
        <rFont val="Calibri"/>
        <family val="2"/>
        <scheme val="minor"/>
      </rPr>
      <t>Includes Content Below:
+ Black Exterior Mirrors; Black Trailer Tow Power Mirrors; Convex Aux Mirrors, Power-Adjustable; Ext. Mirrors W/Supplemental Signals; Exterior Mirrors Courtesy Lamps: Exterior Mirrors W/Heating Element; 
Manual Folding Exterior Mirrors; Manual Telescoping Mirrors; Mirror Clearance/Running Lights; 
Trailer Brake Control; Trailer Light Check; Trailer Reverse Steering Control; Trailer Tire Pressure Monitoring Sys; Trailer Tow Mirrors</t>
    </r>
  </si>
  <si>
    <r>
      <t xml:space="preserve">3.92 Rear Axle Ratio 
</t>
    </r>
    <r>
      <rPr>
        <sz val="10"/>
        <rFont val="Calibri"/>
        <family val="2"/>
        <scheme val="minor"/>
      </rPr>
      <t>(Must have: 
Hurricane Twin Turbo - 21A or
HEMI - 27A)</t>
    </r>
  </si>
  <si>
    <r>
      <t xml:space="preserve">Power Driver Seat Group 
</t>
    </r>
    <r>
      <rPr>
        <sz val="10"/>
        <rFont val="Calibri"/>
        <family val="2"/>
        <scheme val="minor"/>
      </rPr>
      <t>(Must have A61)</t>
    </r>
  </si>
  <si>
    <r>
      <t>4X2 3.6 V6 NATURALLY ASPIRATED</t>
    </r>
    <r>
      <rPr>
        <sz val="10"/>
        <rFont val="Calibri"/>
        <family val="2"/>
        <scheme val="minor"/>
      </rPr>
      <t xml:space="preserve"> 
(5.7 Ft. Bed)</t>
    </r>
  </si>
  <si>
    <r>
      <t xml:space="preserve">4X2 3.0 TWIN TURBO HURRICANE I6
</t>
    </r>
    <r>
      <rPr>
        <sz val="10"/>
        <rFont val="Calibri"/>
        <family val="2"/>
        <scheme val="minor"/>
      </rPr>
      <t>(5.7 Ft. Bed)</t>
    </r>
  </si>
  <si>
    <r>
      <t xml:space="preserve">4X4 3.6 V6 NATURALLY ASPIRATED 
</t>
    </r>
    <r>
      <rPr>
        <sz val="10"/>
        <rFont val="Calibri"/>
        <family val="2"/>
        <scheme val="minor"/>
      </rPr>
      <t>(5.7 Ft. Bed)</t>
    </r>
  </si>
  <si>
    <r>
      <t xml:space="preserve">4X4 3.0 TWIN TURBO HURRICANE I6 
</t>
    </r>
    <r>
      <rPr>
        <sz val="10"/>
        <rFont val="Calibri"/>
        <family val="2"/>
        <scheme val="minor"/>
      </rPr>
      <t>(5.7 Ft. Bed)</t>
    </r>
  </si>
  <si>
    <r>
      <t xml:space="preserve">Protection Group </t>
    </r>
    <r>
      <rPr>
        <sz val="10"/>
        <rFont val="Calibri"/>
        <family val="2"/>
        <scheme val="minor"/>
      </rPr>
      <t>(4X4 ONLY)</t>
    </r>
  </si>
  <si>
    <r>
      <rPr>
        <sz val="12"/>
        <rFont val="Calibri"/>
        <family val="2"/>
        <scheme val="minor"/>
      </rPr>
      <t xml:space="preserve">Bed Utility Group </t>
    </r>
    <r>
      <rPr>
        <sz val="11"/>
        <rFont val="Calibri"/>
        <family val="2"/>
        <scheme val="minor"/>
      </rPr>
      <t xml:space="preserve">(Must have A61)
</t>
    </r>
    <r>
      <rPr>
        <sz val="10"/>
        <rFont val="Calibri"/>
        <family val="2"/>
        <scheme val="minor"/>
      </rPr>
      <t xml:space="preserve">Includes Content Below: 
400W Inverter; Exterior 115V AC Outlet;
Mopar 4 Adjust. Cargo Tie Down Hooks; Mopar Bed Step-Deployable; Mopar Spray In Bedliner; Pick-Up Box Lighting </t>
    </r>
  </si>
  <si>
    <r>
      <t xml:space="preserve">4X2 3.0 TWIN TURBO HURRICANE I6
</t>
    </r>
    <r>
      <rPr>
        <sz val="10"/>
        <rFont val="Calibri"/>
        <family val="2"/>
        <scheme val="minor"/>
      </rPr>
      <t>(6.4 Ft. Bed)</t>
    </r>
  </si>
  <si>
    <t>90-120 Days</t>
  </si>
  <si>
    <t>4X4 3.0 TWIN TURBO HURRICANE I6
(6.4 Ft. Bed)</t>
  </si>
  <si>
    <t>DT6L91 -21A</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</si>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</sst>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lt;=9999999]###\-####;\(###\)\ ###\-####"/>
  </numFmts>
  <fonts count="11" x14ac:knownFonts="1">
    <font>
      <sz val="11"/>
      <color theme="1"/>
      <name val="Calibri"/>
      <family val="2"/>
      <scheme val="minor"/>
    </font>
    <font>
      <sz val="11"/>
      <color theme="1"/>
      <name val="Calibri"/>
      <family val="2"/>
      <scheme val="minor"/>
    </font>
    <font>
      <b/>
      <u/>
      <sz val="14"/>
      <color rgb="FFFF0000"/>
      <name val="Calibri"/>
      <family val="2"/>
      <scheme val="minor"/>
    </font>
    <font>
      <sz val="11"/>
      <name val="Calibri"/>
      <family val="2"/>
      <scheme val="minor"/>
    </font>
    <font>
      <sz val="11"/>
      <color rgb="FFFF0000"/>
      <name val="Calibri"/>
      <family val="2"/>
      <scheme val="minor"/>
    </font>
    <font>
      <b/>
      <sz val="16"/>
      <name val="Calibri"/>
      <family val="2"/>
      <scheme val="minor"/>
    </font>
    <font>
      <b/>
      <sz val="11"/>
      <name val="Calibri"/>
      <family val="2"/>
      <scheme val="minor"/>
    </font>
    <font>
      <b/>
      <sz val="14"/>
      <name val="Calibri"/>
      <family val="2"/>
      <scheme val="minor"/>
    </font>
    <font>
      <b/>
      <sz val="14"/>
      <color theme="1"/>
      <name val="Calibri"/>
      <family val="2"/>
      <scheme val="minor"/>
    </font>
    <font>
      <sz val="10"/>
      <name val="Calibri"/>
      <family val="2"/>
      <scheme val="minor"/>
    </font>
    <font>
      <sz val="12"/>
      <name val="Calibri"/>
      <family val="2"/>
      <scheme val="minor"/>
    </font>
  </fonts>
  <fills count="6">
    <fill>
      <patternFill patternType="none"/>
    </fill>
    <fill>
      <patternFill patternType="gray125"/>
    </fill>
    <fill>
      <patternFill patternType="solid">
        <fgColor theme="7" tint="0.79998168889431442"/>
        <bgColor indexed="64"/>
      </patternFill>
    </fill>
    <fill>
      <patternFill patternType="solid">
        <fgColor rgb="FFFFFF00"/>
        <bgColor indexed="64"/>
      </patternFill>
    </fill>
    <fill>
      <patternFill patternType="solid">
        <fgColor theme="4" tint="0.59999389629810485"/>
        <bgColor indexed="64"/>
      </patternFill>
    </fill>
    <fill>
      <patternFill patternType="solid">
        <fgColor theme="0"/>
        <bgColor indexed="64"/>
      </patternFill>
    </fill>
  </fills>
  <borders count="30">
    <border>
      <left/>
      <right/>
      <top/>
      <bottom/>
      <diagonal/>
    </border>
    <border>
      <left style="double">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double">
        <color indexed="64"/>
      </left>
      <right/>
      <top/>
      <bottom style="thin">
        <color indexed="64"/>
      </bottom>
      <diagonal/>
    </border>
    <border>
      <left/>
      <right/>
      <top/>
      <bottom style="thin">
        <color indexed="64"/>
      </bottom>
      <diagonal/>
    </border>
    <border>
      <left/>
      <right style="double">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style="double">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s>
  <cellStyleXfs count="2">
    <xf numFmtId="0" fontId="0" fillId="0" borderId="0"/>
    <xf numFmtId="44" fontId="1" fillId="0" borderId="0" applyFont="0" applyFill="0" applyBorder="0" applyAlignment="0" applyProtection="0"/>
  </cellStyleXfs>
  <cellXfs count="95">
    <xf numFmtId="0" fontId="0" fillId="0" borderId="0" xfId="0"/>
    <xf numFmtId="0" fontId="3" fillId="0" borderId="0" xfId="0" applyFont="1"/>
    <xf numFmtId="0" fontId="6" fillId="0" borderId="5" xfId="0" applyFont="1" applyBorder="1" applyAlignment="1" applyProtection="1">
      <alignment horizontal="center"/>
      <protection hidden="1"/>
    </xf>
    <xf numFmtId="0" fontId="5" fillId="0" borderId="5" xfId="0" applyFont="1" applyBorder="1" applyAlignment="1" applyProtection="1">
      <alignment horizontal="center"/>
      <protection hidden="1"/>
    </xf>
    <xf numFmtId="0" fontId="6" fillId="0" borderId="10" xfId="0" applyFont="1" applyBorder="1" applyProtection="1">
      <protection hidden="1"/>
    </xf>
    <xf numFmtId="0" fontId="6" fillId="0" borderId="11" xfId="0" applyFont="1" applyBorder="1" applyProtection="1">
      <protection hidden="1"/>
    </xf>
    <xf numFmtId="0" fontId="6" fillId="0" borderId="12" xfId="0" applyFont="1" applyBorder="1" applyProtection="1">
      <protection hidden="1"/>
    </xf>
    <xf numFmtId="0" fontId="3" fillId="0" borderId="10" xfId="0" applyFont="1" applyBorder="1" applyAlignment="1" applyProtection="1">
      <alignment wrapText="1"/>
      <protection hidden="1"/>
    </xf>
    <xf numFmtId="0" fontId="3" fillId="0" borderId="11" xfId="0" applyFont="1" applyBorder="1" applyProtection="1">
      <protection hidden="1"/>
    </xf>
    <xf numFmtId="44" fontId="3" fillId="0" borderId="11" xfId="1" applyFont="1" applyBorder="1" applyProtection="1">
      <protection hidden="1"/>
    </xf>
    <xf numFmtId="0" fontId="3" fillId="2" borderId="11" xfId="0" applyFont="1" applyFill="1" applyBorder="1" applyProtection="1">
      <protection locked="0"/>
    </xf>
    <xf numFmtId="44" fontId="3" fillId="0" borderId="12" xfId="0" applyNumberFormat="1" applyFont="1" applyBorder="1" applyProtection="1">
      <protection hidden="1"/>
    </xf>
    <xf numFmtId="0" fontId="6" fillId="0" borderId="10" xfId="0" applyFont="1" applyBorder="1" applyAlignment="1" applyProtection="1">
      <alignment wrapText="1"/>
      <protection hidden="1"/>
    </xf>
    <xf numFmtId="0" fontId="3" fillId="2" borderId="13" xfId="0" applyFont="1" applyFill="1" applyBorder="1" applyAlignment="1" applyProtection="1">
      <alignment horizontal="center" wrapText="1"/>
      <protection locked="0"/>
    </xf>
    <xf numFmtId="44" fontId="3" fillId="0" borderId="11" xfId="1" applyFont="1" applyBorder="1" applyAlignment="1" applyProtection="1">
      <protection hidden="1"/>
    </xf>
    <xf numFmtId="0" fontId="3" fillId="5" borderId="10" xfId="0" applyFont="1" applyFill="1" applyBorder="1" applyAlignment="1" applyProtection="1">
      <alignment wrapText="1"/>
      <protection hidden="1"/>
    </xf>
    <xf numFmtId="44" fontId="3" fillId="5" borderId="11" xfId="1" applyFont="1" applyFill="1" applyBorder="1" applyAlignment="1" applyProtection="1">
      <protection hidden="1"/>
    </xf>
    <xf numFmtId="44" fontId="3" fillId="5" borderId="11" xfId="1" applyFont="1" applyFill="1" applyBorder="1" applyAlignment="1" applyProtection="1">
      <alignment horizontal="right"/>
      <protection hidden="1"/>
    </xf>
    <xf numFmtId="0" fontId="3" fillId="0" borderId="11" xfId="0" applyFont="1" applyBorder="1" applyAlignment="1" applyProtection="1">
      <alignment horizontal="center" wrapText="1"/>
      <protection hidden="1"/>
    </xf>
    <xf numFmtId="0" fontId="3" fillId="0" borderId="11" xfId="0" applyFont="1" applyBorder="1" applyAlignment="1" applyProtection="1">
      <alignment horizontal="center"/>
      <protection hidden="1"/>
    </xf>
    <xf numFmtId="0" fontId="0" fillId="0" borderId="10" xfId="0" applyBorder="1" applyAlignment="1" applyProtection="1">
      <alignment wrapText="1"/>
      <protection hidden="1"/>
    </xf>
    <xf numFmtId="0" fontId="0" fillId="0" borderId="11" xfId="0" applyBorder="1" applyAlignment="1" applyProtection="1">
      <alignment horizontal="center"/>
      <protection hidden="1"/>
    </xf>
    <xf numFmtId="0" fontId="0" fillId="2" borderId="11" xfId="0" applyFill="1" applyBorder="1" applyProtection="1">
      <protection locked="0"/>
    </xf>
    <xf numFmtId="0" fontId="3" fillId="0" borderId="11" xfId="0" applyFont="1" applyBorder="1" applyAlignment="1" applyProtection="1">
      <alignment wrapText="1"/>
      <protection hidden="1"/>
    </xf>
    <xf numFmtId="44" fontId="3" fillId="0" borderId="0" xfId="0" applyNumberFormat="1" applyFont="1"/>
    <xf numFmtId="10" fontId="3" fillId="0" borderId="0" xfId="0" applyNumberFormat="1" applyFont="1"/>
    <xf numFmtId="44" fontId="0" fillId="5" borderId="11" xfId="1" applyFont="1" applyFill="1" applyBorder="1" applyAlignment="1" applyProtection="1">
      <alignment horizontal="right"/>
      <protection hidden="1"/>
    </xf>
    <xf numFmtId="0" fontId="3" fillId="0" borderId="10" xfId="0" applyFont="1" applyBorder="1" applyAlignment="1" applyProtection="1">
      <alignment vertical="top" wrapText="1"/>
      <protection hidden="1"/>
    </xf>
    <xf numFmtId="44" fontId="3" fillId="0" borderId="11" xfId="1" applyFont="1" applyBorder="1" applyAlignment="1" applyProtection="1">
      <alignment horizontal="right"/>
      <protection hidden="1"/>
    </xf>
    <xf numFmtId="44" fontId="3" fillId="0" borderId="12" xfId="0" applyNumberFormat="1" applyFont="1" applyBorder="1" applyAlignment="1" applyProtection="1">
      <alignment horizontal="left"/>
      <protection hidden="1"/>
    </xf>
    <xf numFmtId="44" fontId="3" fillId="0" borderId="12" xfId="0" applyNumberFormat="1" applyFont="1" applyBorder="1" applyAlignment="1" applyProtection="1">
      <alignment horizontal="right"/>
      <protection hidden="1"/>
    </xf>
    <xf numFmtId="0" fontId="3" fillId="5" borderId="4" xfId="0" applyFont="1" applyFill="1" applyBorder="1" applyAlignment="1" applyProtection="1">
      <alignment wrapText="1"/>
      <protection hidden="1"/>
    </xf>
    <xf numFmtId="0" fontId="5" fillId="4" borderId="1" xfId="0" applyFont="1" applyFill="1" applyBorder="1" applyAlignment="1" applyProtection="1">
      <alignment horizontal="center" wrapText="1"/>
      <protection hidden="1"/>
    </xf>
    <xf numFmtId="0" fontId="6" fillId="0" borderId="0" xfId="0" applyFont="1"/>
    <xf numFmtId="44" fontId="6" fillId="0" borderId="0" xfId="0" applyNumberFormat="1" applyFont="1"/>
    <xf numFmtId="10" fontId="6" fillId="0" borderId="0" xfId="0" applyNumberFormat="1" applyFont="1"/>
    <xf numFmtId="14" fontId="6" fillId="0" borderId="0" xfId="0" applyNumberFormat="1" applyFont="1"/>
    <xf numFmtId="0" fontId="3" fillId="5" borderId="14" xfId="0" applyFont="1" applyFill="1" applyBorder="1" applyAlignment="1" applyProtection="1">
      <alignment wrapText="1"/>
      <protection hidden="1"/>
    </xf>
    <xf numFmtId="0" fontId="3" fillId="5" borderId="15" xfId="0" applyFont="1" applyFill="1" applyBorder="1" applyAlignment="1" applyProtection="1">
      <alignment wrapText="1"/>
      <protection hidden="1"/>
    </xf>
    <xf numFmtId="0" fontId="5" fillId="4" borderId="7" xfId="0" applyFont="1" applyFill="1" applyBorder="1" applyAlignment="1" applyProtection="1">
      <alignment horizontal="centerContinuous"/>
      <protection hidden="1"/>
    </xf>
    <xf numFmtId="0" fontId="5" fillId="4" borderId="8" xfId="0" applyFont="1" applyFill="1" applyBorder="1" applyAlignment="1" applyProtection="1">
      <alignment horizontal="centerContinuous"/>
      <protection hidden="1"/>
    </xf>
    <xf numFmtId="0" fontId="5" fillId="4" borderId="9" xfId="0" applyFont="1" applyFill="1" applyBorder="1" applyAlignment="1" applyProtection="1">
      <alignment horizontal="centerContinuous"/>
      <protection hidden="1"/>
    </xf>
    <xf numFmtId="0" fontId="7" fillId="4" borderId="1" xfId="0" applyFont="1" applyFill="1" applyBorder="1" applyAlignment="1" applyProtection="1">
      <alignment horizontal="centerContinuous" wrapText="1"/>
      <protection hidden="1"/>
    </xf>
    <xf numFmtId="0" fontId="7" fillId="4" borderId="2" xfId="0" applyFont="1" applyFill="1" applyBorder="1" applyAlignment="1" applyProtection="1">
      <alignment horizontal="centerContinuous" wrapText="1"/>
      <protection hidden="1"/>
    </xf>
    <xf numFmtId="0" fontId="7" fillId="4" borderId="3" xfId="0" applyFont="1" applyFill="1" applyBorder="1" applyAlignment="1" applyProtection="1">
      <alignment horizontal="centerContinuous" wrapText="1"/>
      <protection hidden="1"/>
    </xf>
    <xf numFmtId="0" fontId="7" fillId="4" borderId="8" xfId="0" applyFont="1" applyFill="1" applyBorder="1" applyAlignment="1" applyProtection="1">
      <alignment horizontal="centerContinuous" wrapText="1"/>
      <protection hidden="1"/>
    </xf>
    <xf numFmtId="0" fontId="7" fillId="4" borderId="9" xfId="0" applyFont="1" applyFill="1" applyBorder="1" applyAlignment="1" applyProtection="1">
      <alignment horizontal="centerContinuous" wrapText="1"/>
      <protection hidden="1"/>
    </xf>
    <xf numFmtId="0" fontId="8" fillId="4" borderId="1" xfId="0" applyFont="1" applyFill="1" applyBorder="1" applyAlignment="1" applyProtection="1">
      <alignment horizontal="centerContinuous"/>
      <protection hidden="1"/>
    </xf>
    <xf numFmtId="0" fontId="8" fillId="4" borderId="2" xfId="0" applyFont="1" applyFill="1" applyBorder="1" applyAlignment="1" applyProtection="1">
      <alignment horizontal="centerContinuous"/>
      <protection hidden="1"/>
    </xf>
    <xf numFmtId="0" fontId="8" fillId="4" borderId="3" xfId="0" applyFont="1" applyFill="1" applyBorder="1" applyAlignment="1" applyProtection="1">
      <alignment horizontal="centerContinuous"/>
      <protection hidden="1"/>
    </xf>
    <xf numFmtId="0" fontId="6" fillId="0" borderId="10" xfId="0" applyFont="1" applyBorder="1" applyAlignment="1" applyProtection="1">
      <alignment horizontal="centerContinuous"/>
      <protection hidden="1"/>
    </xf>
    <xf numFmtId="0" fontId="6" fillId="0" borderId="11" xfId="0" applyFont="1" applyBorder="1" applyAlignment="1" applyProtection="1">
      <alignment horizontal="centerContinuous"/>
      <protection hidden="1"/>
    </xf>
    <xf numFmtId="0" fontId="6" fillId="0" borderId="12" xfId="0" applyFont="1" applyBorder="1" applyAlignment="1" applyProtection="1">
      <alignment horizontal="centerContinuous"/>
      <protection hidden="1"/>
    </xf>
    <xf numFmtId="0" fontId="7" fillId="4" borderId="2" xfId="0" applyFont="1" applyFill="1" applyBorder="1" applyAlignment="1" applyProtection="1">
      <alignment horizontal="centerContinuous"/>
      <protection hidden="1"/>
    </xf>
    <xf numFmtId="0" fontId="7" fillId="4" borderId="1" xfId="0" applyFont="1" applyFill="1" applyBorder="1" applyAlignment="1" applyProtection="1">
      <alignment horizontal="centerContinuous"/>
      <protection hidden="1"/>
    </xf>
    <xf numFmtId="0" fontId="7" fillId="4" borderId="3" xfId="0" applyFont="1" applyFill="1" applyBorder="1" applyAlignment="1" applyProtection="1">
      <alignment horizontal="centerContinuous"/>
      <protection hidden="1"/>
    </xf>
    <xf numFmtId="0" fontId="7" fillId="4" borderId="10" xfId="0" applyFont="1" applyFill="1" applyBorder="1" applyAlignment="1" applyProtection="1">
      <alignment horizontal="centerContinuous"/>
      <protection hidden="1"/>
    </xf>
    <xf numFmtId="0" fontId="7" fillId="4" borderId="11" xfId="0" applyFont="1" applyFill="1" applyBorder="1" applyAlignment="1" applyProtection="1">
      <alignment horizontal="centerContinuous"/>
      <protection hidden="1"/>
    </xf>
    <xf numFmtId="0" fontId="7" fillId="4" borderId="12" xfId="0" applyFont="1" applyFill="1" applyBorder="1" applyAlignment="1" applyProtection="1">
      <alignment horizontal="centerContinuous"/>
      <protection hidden="1"/>
    </xf>
    <xf numFmtId="0" fontId="3" fillId="0" borderId="16" xfId="0" applyFont="1" applyBorder="1"/>
    <xf numFmtId="0" fontId="3" fillId="5" borderId="17" xfId="0" applyFont="1" applyFill="1" applyBorder="1"/>
    <xf numFmtId="44" fontId="3" fillId="0" borderId="0" xfId="0" applyNumberFormat="1" applyFont="1" applyAlignment="1">
      <alignment horizontal="center"/>
    </xf>
    <xf numFmtId="10" fontId="3" fillId="0" borderId="0" xfId="0" applyNumberFormat="1" applyFont="1" applyAlignment="1">
      <alignment horizontal="center"/>
    </xf>
    <xf numFmtId="0" fontId="3" fillId="0" borderId="0" xfId="0" applyFont="1" applyAlignment="1">
      <alignment horizontal="center"/>
    </xf>
    <xf numFmtId="0" fontId="3" fillId="0" borderId="19" xfId="0" applyFont="1" applyBorder="1" applyProtection="1">
      <protection hidden="1"/>
    </xf>
    <xf numFmtId="44" fontId="3" fillId="0" borderId="20" xfId="0" applyNumberFormat="1" applyFont="1" applyBorder="1" applyProtection="1">
      <protection hidden="1"/>
    </xf>
    <xf numFmtId="0" fontId="3" fillId="2" borderId="0" xfId="0" applyFont="1" applyFill="1" applyAlignment="1" applyProtection="1">
      <alignment wrapText="1"/>
      <protection locked="0"/>
    </xf>
    <xf numFmtId="164" fontId="3" fillId="5" borderId="0" xfId="0" applyNumberFormat="1" applyFont="1" applyFill="1"/>
    <xf numFmtId="0" fontId="7" fillId="4" borderId="21" xfId="0" applyFont="1" applyFill="1" applyBorder="1" applyAlignment="1" applyProtection="1">
      <alignment horizontal="centerContinuous"/>
      <protection hidden="1"/>
    </xf>
    <xf numFmtId="0" fontId="7" fillId="4" borderId="16" xfId="0" applyFont="1" applyFill="1" applyBorder="1" applyAlignment="1" applyProtection="1">
      <alignment horizontal="centerContinuous"/>
      <protection hidden="1"/>
    </xf>
    <xf numFmtId="0" fontId="7" fillId="4" borderId="22" xfId="0" applyFont="1" applyFill="1" applyBorder="1" applyAlignment="1" applyProtection="1">
      <alignment horizontal="centerContinuous"/>
      <protection hidden="1"/>
    </xf>
    <xf numFmtId="0" fontId="3" fillId="0" borderId="23" xfId="0" applyFont="1" applyBorder="1" applyAlignment="1">
      <alignment horizontal="right"/>
    </xf>
    <xf numFmtId="0" fontId="3" fillId="2" borderId="24" xfId="0" applyFont="1" applyFill="1" applyBorder="1" applyAlignment="1" applyProtection="1">
      <alignment horizontal="left"/>
      <protection locked="0"/>
    </xf>
    <xf numFmtId="0" fontId="3" fillId="2" borderId="24" xfId="0" applyFont="1" applyFill="1" applyBorder="1" applyAlignment="1" applyProtection="1">
      <alignment horizontal="left" wrapText="1"/>
      <protection locked="0"/>
    </xf>
    <xf numFmtId="164" fontId="3" fillId="5" borderId="24" xfId="0" applyNumberFormat="1" applyFont="1" applyFill="1" applyBorder="1"/>
    <xf numFmtId="0" fontId="3" fillId="0" borderId="25" xfId="0" applyFont="1" applyBorder="1" applyAlignment="1">
      <alignment horizontal="right"/>
    </xf>
    <xf numFmtId="0" fontId="3" fillId="5" borderId="8" xfId="0" applyFont="1" applyFill="1" applyBorder="1"/>
    <xf numFmtId="0" fontId="3" fillId="0" borderId="21" xfId="0" applyFont="1" applyBorder="1" applyAlignment="1">
      <alignment horizontal="right"/>
    </xf>
    <xf numFmtId="0" fontId="3" fillId="2" borderId="16" xfId="0" applyFont="1" applyFill="1" applyBorder="1" applyAlignment="1" applyProtection="1">
      <alignment wrapText="1"/>
      <protection locked="0"/>
    </xf>
    <xf numFmtId="0" fontId="3" fillId="2" borderId="22" xfId="0" applyFont="1" applyFill="1" applyBorder="1" applyAlignment="1" applyProtection="1">
      <alignment horizontal="left"/>
      <protection locked="0"/>
    </xf>
    <xf numFmtId="0" fontId="6" fillId="0" borderId="21" xfId="0" applyFont="1" applyBorder="1" applyAlignment="1">
      <alignment horizontal="right" wrapText="1"/>
    </xf>
    <xf numFmtId="0" fontId="3" fillId="5" borderId="16" xfId="0" applyFont="1" applyFill="1" applyBorder="1"/>
    <xf numFmtId="0" fontId="6" fillId="5" borderId="22" xfId="0" applyFont="1" applyFill="1" applyBorder="1" applyAlignment="1">
      <alignment horizontal="center"/>
    </xf>
    <xf numFmtId="0" fontId="2" fillId="3" borderId="21" xfId="0" applyFont="1" applyFill="1" applyBorder="1" applyAlignment="1" applyProtection="1">
      <alignment horizontal="centerContinuous"/>
      <protection hidden="1"/>
    </xf>
    <xf numFmtId="0" fontId="4" fillId="3" borderId="16" xfId="0" applyFont="1" applyFill="1" applyBorder="1" applyAlignment="1" applyProtection="1">
      <alignment horizontal="centerContinuous"/>
      <protection hidden="1"/>
    </xf>
    <xf numFmtId="0" fontId="4" fillId="3" borderId="22" xfId="0" applyFont="1" applyFill="1" applyBorder="1" applyAlignment="1" applyProtection="1">
      <alignment horizontal="centerContinuous"/>
      <protection hidden="1"/>
    </xf>
    <xf numFmtId="0" fontId="5" fillId="0" borderId="6" xfId="0" applyFont="1" applyBorder="1" applyAlignment="1" applyProtection="1">
      <alignment horizontal="center"/>
      <protection hidden="1"/>
    </xf>
    <xf numFmtId="0" fontId="5" fillId="0" borderId="26" xfId="0" applyFont="1" applyBorder="1" applyAlignment="1" applyProtection="1">
      <alignment horizontal="center"/>
      <protection hidden="1"/>
    </xf>
    <xf numFmtId="0" fontId="6" fillId="0" borderId="27" xfId="0" applyFont="1" applyBorder="1" applyAlignment="1" applyProtection="1">
      <alignment horizontal="center"/>
      <protection hidden="1"/>
    </xf>
    <xf numFmtId="0" fontId="3" fillId="0" borderId="10" xfId="0" applyFont="1" applyBorder="1" applyAlignment="1" applyProtection="1">
      <alignment horizontal="centerContinuous"/>
      <protection hidden="1"/>
    </xf>
    <xf numFmtId="0" fontId="3" fillId="0" borderId="11" xfId="0" applyFont="1" applyBorder="1" applyAlignment="1" applyProtection="1">
      <alignment horizontal="centerContinuous"/>
      <protection hidden="1"/>
    </xf>
    <xf numFmtId="0" fontId="3" fillId="0" borderId="18" xfId="0" applyFont="1" applyBorder="1" applyAlignment="1" applyProtection="1">
      <alignment horizontal="centerContinuous"/>
      <protection hidden="1"/>
    </xf>
    <xf numFmtId="0" fontId="3" fillId="0" borderId="19" xfId="0" applyFont="1" applyBorder="1" applyAlignment="1" applyProtection="1">
      <alignment horizontal="centerContinuous"/>
      <protection hidden="1"/>
    </xf>
    <xf numFmtId="0" fontId="6" fillId="0" borderId="28" xfId="0" applyFont="1" applyBorder="1" applyAlignment="1" applyProtection="1">
      <alignment horizontal="centerContinuous"/>
      <protection hidden="1"/>
    </xf>
    <xf numFmtId="0" fontId="6" fillId="0" borderId="29" xfId="0" applyFont="1" applyBorder="1" applyAlignment="1" applyProtection="1">
      <alignment horizontal="centerContinuous"/>
      <protection hidden="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58"/>
  <sheetViews>
    <sheetView tabSelected="1" view="pageLayout" zoomScaleNormal="100" zoomScaleSheetLayoutView="100" workbookViewId="0">
      <selection activeCell="E44" sqref="E44"/>
    </sheetView>
  </sheetViews>
  <sheetFormatPr defaultColWidth="8.85546875" defaultRowHeight="15" x14ac:dyDescent="0.25"/>
  <cols>
    <col min="1" max="1" width="31.85546875" style="1" customWidth="1"/>
    <col min="2" max="2" width="14.42578125" style="1" customWidth="1"/>
    <col min="3" max="3" width="14" style="1" customWidth="1"/>
    <col min="4" max="4" width="14.85546875" style="1" customWidth="1"/>
    <col min="5" max="5" width="18.140625" style="1" bestFit="1" customWidth="1"/>
    <col min="6" max="6" width="12.42578125" style="24" bestFit="1" customWidth="1"/>
    <col min="7" max="7" width="11.42578125" style="24" bestFit="1" customWidth="1"/>
    <col min="8" max="8" width="8.85546875" style="25"/>
    <col min="9" max="16384" width="8.85546875" style="1"/>
  </cols>
  <sheetData>
    <row r="1" spans="1:8" s="33" customFormat="1" x14ac:dyDescent="0.25">
      <c r="A1" s="33" t="s">
        <v>95</v>
      </c>
      <c r="E1" s="36">
        <v>45960</v>
      </c>
      <c r="F1" s="34"/>
      <c r="G1" s="34"/>
      <c r="H1" s="35"/>
    </row>
    <row r="2" spans="1:8" ht="27.2" customHeight="1" thickBot="1" x14ac:dyDescent="0.35">
      <c r="A2" s="83" t="s">
        <v>0</v>
      </c>
      <c r="B2" s="84"/>
      <c r="C2" s="84"/>
      <c r="D2" s="84"/>
      <c r="E2" s="85"/>
    </row>
    <row r="3" spans="1:8" s="63" customFormat="1" ht="22.35" customHeight="1" thickBot="1" x14ac:dyDescent="0.4">
      <c r="A3" s="86" t="s">
        <v>2</v>
      </c>
      <c r="B3" s="2" t="s">
        <v>3</v>
      </c>
      <c r="C3" s="3">
        <v>72</v>
      </c>
      <c r="D3" s="2" t="s">
        <v>4</v>
      </c>
      <c r="E3" s="87" t="s">
        <v>106</v>
      </c>
      <c r="F3" s="61"/>
      <c r="G3" s="61"/>
      <c r="H3" s="62"/>
    </row>
    <row r="4" spans="1:8" x14ac:dyDescent="0.25">
      <c r="A4" s="88" t="s">
        <v>5</v>
      </c>
      <c r="B4" s="88">
        <v>4400023795</v>
      </c>
      <c r="C4" s="88" t="s">
        <v>6</v>
      </c>
      <c r="D4" s="93" t="s">
        <v>51</v>
      </c>
      <c r="E4" s="94"/>
    </row>
    <row r="5" spans="1:8" ht="21" x14ac:dyDescent="0.35">
      <c r="A5" s="39" t="s">
        <v>7</v>
      </c>
      <c r="B5" s="40"/>
      <c r="C5" s="40"/>
      <c r="D5" s="40"/>
      <c r="E5" s="41"/>
    </row>
    <row r="6" spans="1:8" x14ac:dyDescent="0.25">
      <c r="A6" s="4" t="s">
        <v>8</v>
      </c>
      <c r="B6" s="5" t="s">
        <v>9</v>
      </c>
      <c r="C6" s="5" t="s">
        <v>10</v>
      </c>
      <c r="D6" s="5" t="s">
        <v>11</v>
      </c>
      <c r="E6" s="6" t="s">
        <v>12</v>
      </c>
    </row>
    <row r="7" spans="1:8" ht="28.5" x14ac:dyDescent="0.25">
      <c r="A7" s="7" t="s">
        <v>99</v>
      </c>
      <c r="B7" s="8" t="s">
        <v>53</v>
      </c>
      <c r="C7" s="9">
        <v>38990</v>
      </c>
      <c r="D7" s="10">
        <v>0</v>
      </c>
      <c r="E7" s="11">
        <f>$C7*D7</f>
        <v>0</v>
      </c>
    </row>
    <row r="8" spans="1:8" ht="18.75" x14ac:dyDescent="0.3">
      <c r="A8" s="42" t="s">
        <v>13</v>
      </c>
      <c r="B8" s="43"/>
      <c r="C8" s="43"/>
      <c r="D8" s="43"/>
      <c r="E8" s="44"/>
    </row>
    <row r="9" spans="1:8" x14ac:dyDescent="0.25">
      <c r="A9" s="12" t="s">
        <v>14</v>
      </c>
      <c r="B9" s="5" t="s">
        <v>9</v>
      </c>
      <c r="C9" s="5" t="s">
        <v>10</v>
      </c>
      <c r="D9" s="5" t="s">
        <v>11</v>
      </c>
      <c r="E9" s="6" t="s">
        <v>12</v>
      </c>
    </row>
    <row r="10" spans="1:8" ht="43.5" x14ac:dyDescent="0.25">
      <c r="A10" s="7" t="s">
        <v>100</v>
      </c>
      <c r="B10" s="8" t="s">
        <v>54</v>
      </c>
      <c r="C10" s="9">
        <v>40790</v>
      </c>
      <c r="D10" s="10">
        <v>0</v>
      </c>
      <c r="E10" s="11">
        <f t="shared" ref="E10:E13" si="0">$C10*D10</f>
        <v>0</v>
      </c>
    </row>
    <row r="11" spans="1:8" ht="43.5" x14ac:dyDescent="0.25">
      <c r="A11" s="23" t="s">
        <v>105</v>
      </c>
      <c r="B11" s="8" t="s">
        <v>55</v>
      </c>
      <c r="C11" s="9">
        <v>41690</v>
      </c>
      <c r="D11" s="10">
        <v>0</v>
      </c>
      <c r="E11" s="11">
        <f t="shared" si="0"/>
        <v>0</v>
      </c>
    </row>
    <row r="12" spans="1:8" ht="28.5" x14ac:dyDescent="0.25">
      <c r="A12" s="7" t="s">
        <v>101</v>
      </c>
      <c r="B12" s="8" t="s">
        <v>56</v>
      </c>
      <c r="C12" s="9">
        <v>41990</v>
      </c>
      <c r="D12" s="10">
        <v>0</v>
      </c>
      <c r="E12" s="11">
        <f t="shared" si="0"/>
        <v>0</v>
      </c>
    </row>
    <row r="13" spans="1:8" ht="43.5" x14ac:dyDescent="0.25">
      <c r="A13" s="23" t="s">
        <v>102</v>
      </c>
      <c r="B13" s="8" t="s">
        <v>57</v>
      </c>
      <c r="C13" s="9">
        <v>43890</v>
      </c>
      <c r="D13" s="10">
        <v>0</v>
      </c>
      <c r="E13" s="11">
        <f t="shared" si="0"/>
        <v>0</v>
      </c>
    </row>
    <row r="14" spans="1:8" ht="30" customHeight="1" x14ac:dyDescent="0.25">
      <c r="A14" s="23" t="s">
        <v>107</v>
      </c>
      <c r="B14" s="8" t="s">
        <v>108</v>
      </c>
      <c r="C14" s="9">
        <v>45290</v>
      </c>
      <c r="D14" s="10">
        <v>0</v>
      </c>
      <c r="E14" s="11">
        <f>$C14*D14</f>
        <v>0</v>
      </c>
    </row>
    <row r="15" spans="1:8" ht="18.75" x14ac:dyDescent="0.3">
      <c r="A15" s="42" t="s">
        <v>15</v>
      </c>
      <c r="B15" s="45"/>
      <c r="C15" s="45"/>
      <c r="D15" s="45"/>
      <c r="E15" s="46"/>
    </row>
    <row r="16" spans="1:8" ht="30" x14ac:dyDescent="0.25">
      <c r="A16" s="18" t="s">
        <v>58</v>
      </c>
      <c r="B16" s="13"/>
      <c r="C16" s="37" t="s">
        <v>16</v>
      </c>
      <c r="D16" s="38"/>
      <c r="E16" s="13" t="s">
        <v>109</v>
      </c>
    </row>
    <row r="17" spans="1:5" ht="18.75" x14ac:dyDescent="0.3">
      <c r="A17" s="47" t="s">
        <v>85</v>
      </c>
      <c r="B17" s="48"/>
      <c r="C17" s="48"/>
      <c r="D17" s="48"/>
      <c r="E17" s="49"/>
    </row>
    <row r="18" spans="1:5" x14ac:dyDescent="0.25">
      <c r="A18" s="4" t="s">
        <v>18</v>
      </c>
      <c r="B18" s="5" t="s">
        <v>19</v>
      </c>
      <c r="C18" s="5" t="s">
        <v>20</v>
      </c>
      <c r="D18" s="5" t="s">
        <v>21</v>
      </c>
      <c r="E18" s="6" t="s">
        <v>12</v>
      </c>
    </row>
    <row r="19" spans="1:5" x14ac:dyDescent="0.25">
      <c r="A19" s="7" t="s">
        <v>59</v>
      </c>
      <c r="B19" s="19" t="s">
        <v>22</v>
      </c>
      <c r="C19" s="14">
        <v>225</v>
      </c>
      <c r="D19" s="10"/>
      <c r="E19" s="11">
        <f>IF(D19="Yes",$C19*SUM($D$7:$D$14),0)</f>
        <v>0</v>
      </c>
    </row>
    <row r="20" spans="1:5" x14ac:dyDescent="0.25">
      <c r="A20" s="7" t="s">
        <v>60</v>
      </c>
      <c r="B20" s="19" t="s">
        <v>61</v>
      </c>
      <c r="C20" s="14">
        <v>272</v>
      </c>
      <c r="D20" s="10"/>
      <c r="E20" s="11">
        <f>IF(D20="Yes",$C20*SUM($D$7:$D$14),0)</f>
        <v>0</v>
      </c>
    </row>
    <row r="21" spans="1:5" x14ac:dyDescent="0.25">
      <c r="A21" s="7" t="s">
        <v>62</v>
      </c>
      <c r="B21" s="19" t="s">
        <v>63</v>
      </c>
      <c r="C21" s="14">
        <v>272</v>
      </c>
      <c r="D21" s="10"/>
      <c r="E21" s="11">
        <f>IF(D21="Yes",$C21*SUM($D$7:$D$14),0)</f>
        <v>0</v>
      </c>
    </row>
    <row r="22" spans="1:5" x14ac:dyDescent="0.25">
      <c r="A22" s="7" t="s">
        <v>86</v>
      </c>
      <c r="B22" s="19" t="s">
        <v>87</v>
      </c>
      <c r="C22" s="14">
        <v>272</v>
      </c>
      <c r="D22" s="10"/>
      <c r="E22" s="11">
        <f>IF(D22="Yes",$C22*SUM($D$7:$D$14),0)</f>
        <v>0</v>
      </c>
    </row>
    <row r="23" spans="1:5" ht="18.75" x14ac:dyDescent="0.3">
      <c r="A23" s="54" t="s">
        <v>17</v>
      </c>
      <c r="B23" s="53"/>
      <c r="C23" s="53"/>
      <c r="D23" s="53"/>
      <c r="E23" s="55"/>
    </row>
    <row r="24" spans="1:5" x14ac:dyDescent="0.25">
      <c r="A24" s="50" t="s">
        <v>23</v>
      </c>
      <c r="B24" s="51" t="s">
        <v>19</v>
      </c>
      <c r="C24" s="51" t="s">
        <v>20</v>
      </c>
      <c r="D24" s="51" t="s">
        <v>21</v>
      </c>
      <c r="E24" s="52" t="s">
        <v>12</v>
      </c>
    </row>
    <row r="25" spans="1:5" ht="13.5" customHeight="1" x14ac:dyDescent="0.25">
      <c r="A25" s="7" t="s">
        <v>49</v>
      </c>
      <c r="B25" s="19" t="s">
        <v>50</v>
      </c>
      <c r="C25" s="14">
        <v>456</v>
      </c>
      <c r="D25" s="10"/>
      <c r="E25" s="11">
        <f t="shared" ref="E25:E34" si="1">IF(D25="Yes",$C25*SUM($D$7:$D$14),0)</f>
        <v>0</v>
      </c>
    </row>
    <row r="26" spans="1:5" ht="14.25" customHeight="1" x14ac:dyDescent="0.25">
      <c r="A26" s="7" t="s">
        <v>88</v>
      </c>
      <c r="B26" s="19" t="s">
        <v>89</v>
      </c>
      <c r="C26" s="14">
        <v>1560</v>
      </c>
      <c r="D26" s="10"/>
      <c r="E26" s="11">
        <f t="shared" si="1"/>
        <v>0</v>
      </c>
    </row>
    <row r="27" spans="1:5" x14ac:dyDescent="0.25">
      <c r="A27" s="7" t="s">
        <v>64</v>
      </c>
      <c r="B27" s="19" t="s">
        <v>65</v>
      </c>
      <c r="C27" s="14">
        <v>409</v>
      </c>
      <c r="D27" s="10"/>
      <c r="E27" s="11">
        <f t="shared" si="1"/>
        <v>0</v>
      </c>
    </row>
    <row r="28" spans="1:5" x14ac:dyDescent="0.25">
      <c r="A28" s="7" t="s">
        <v>90</v>
      </c>
      <c r="B28" s="19" t="s">
        <v>91</v>
      </c>
      <c r="C28" s="14">
        <v>1012</v>
      </c>
      <c r="D28" s="10"/>
      <c r="E28" s="11">
        <f t="shared" si="1"/>
        <v>0</v>
      </c>
    </row>
    <row r="29" spans="1:5" ht="30" x14ac:dyDescent="0.25">
      <c r="A29" s="7" t="s">
        <v>66</v>
      </c>
      <c r="B29" s="19" t="s">
        <v>67</v>
      </c>
      <c r="C29" s="14">
        <v>197</v>
      </c>
      <c r="D29" s="10"/>
      <c r="E29" s="11">
        <f t="shared" si="1"/>
        <v>0</v>
      </c>
    </row>
    <row r="30" spans="1:5" x14ac:dyDescent="0.25">
      <c r="A30" s="7" t="s">
        <v>76</v>
      </c>
      <c r="B30" s="19" t="s">
        <v>68</v>
      </c>
      <c r="C30" s="14">
        <v>640</v>
      </c>
      <c r="D30" s="10"/>
      <c r="E30" s="11">
        <f t="shared" si="1"/>
        <v>0</v>
      </c>
    </row>
    <row r="31" spans="1:5" ht="28.5" x14ac:dyDescent="0.25">
      <c r="A31" s="15" t="s">
        <v>98</v>
      </c>
      <c r="B31" s="19" t="s">
        <v>69</v>
      </c>
      <c r="C31" s="17">
        <v>225</v>
      </c>
      <c r="D31" s="10"/>
      <c r="E31" s="11">
        <f t="shared" si="1"/>
        <v>0</v>
      </c>
    </row>
    <row r="32" spans="1:5" ht="14.25" customHeight="1" x14ac:dyDescent="0.25">
      <c r="A32" s="15" t="s">
        <v>77</v>
      </c>
      <c r="B32" s="19" t="s">
        <v>70</v>
      </c>
      <c r="C32" s="16">
        <v>225</v>
      </c>
      <c r="D32" s="10"/>
      <c r="E32" s="11">
        <f t="shared" si="1"/>
        <v>0</v>
      </c>
    </row>
    <row r="33" spans="1:5" x14ac:dyDescent="0.25">
      <c r="A33" s="15" t="s">
        <v>79</v>
      </c>
      <c r="B33" s="19" t="s">
        <v>72</v>
      </c>
      <c r="C33" s="16">
        <v>364</v>
      </c>
      <c r="D33" s="10"/>
      <c r="E33" s="11">
        <f t="shared" si="1"/>
        <v>0</v>
      </c>
    </row>
    <row r="34" spans="1:5" x14ac:dyDescent="0.25">
      <c r="A34" s="7" t="s">
        <v>80</v>
      </c>
      <c r="B34" s="19" t="s">
        <v>26</v>
      </c>
      <c r="C34" s="14">
        <v>272</v>
      </c>
      <c r="D34" s="10"/>
      <c r="E34" s="11">
        <f t="shared" si="1"/>
        <v>0</v>
      </c>
    </row>
    <row r="35" spans="1:5" x14ac:dyDescent="0.25">
      <c r="A35" s="20" t="s">
        <v>81</v>
      </c>
      <c r="B35" s="21" t="s">
        <v>25</v>
      </c>
      <c r="C35" s="26" t="s">
        <v>75</v>
      </c>
      <c r="D35" s="22"/>
      <c r="E35" s="30">
        <f>IF(D35="YES","NC",0)</f>
        <v>0</v>
      </c>
    </row>
    <row r="36" spans="1:5" ht="54" x14ac:dyDescent="0.25">
      <c r="A36" s="7" t="s">
        <v>97</v>
      </c>
      <c r="B36" s="19" t="s">
        <v>48</v>
      </c>
      <c r="C36" s="14">
        <v>180</v>
      </c>
      <c r="D36" s="22"/>
      <c r="E36" s="11">
        <f t="shared" ref="E36:E42" si="2">IF(D36="Yes",$C36*SUM($D$7:$D$14),0)</f>
        <v>0</v>
      </c>
    </row>
    <row r="37" spans="1:5" hidden="1" x14ac:dyDescent="0.25">
      <c r="A37" s="7" t="s">
        <v>103</v>
      </c>
      <c r="B37" s="19" t="s">
        <v>24</v>
      </c>
      <c r="C37" s="14">
        <v>364</v>
      </c>
      <c r="D37" s="22"/>
      <c r="E37" s="11">
        <f t="shared" si="2"/>
        <v>0</v>
      </c>
    </row>
    <row r="38" spans="1:5" ht="85.5" customHeight="1" x14ac:dyDescent="0.25">
      <c r="A38" s="27" t="s">
        <v>104</v>
      </c>
      <c r="B38" s="19" t="s">
        <v>73</v>
      </c>
      <c r="C38" s="14">
        <v>869</v>
      </c>
      <c r="D38" s="10"/>
      <c r="E38" s="11">
        <f t="shared" si="2"/>
        <v>0</v>
      </c>
    </row>
    <row r="39" spans="1:5" x14ac:dyDescent="0.25">
      <c r="A39" s="27" t="s">
        <v>92</v>
      </c>
      <c r="B39" s="19" t="s">
        <v>93</v>
      </c>
      <c r="C39" s="14">
        <v>600</v>
      </c>
      <c r="D39" s="10"/>
      <c r="E39" s="11">
        <f t="shared" si="2"/>
        <v>0</v>
      </c>
    </row>
    <row r="40" spans="1:5" x14ac:dyDescent="0.25">
      <c r="A40" s="7" t="s">
        <v>82</v>
      </c>
      <c r="B40" s="19" t="s">
        <v>74</v>
      </c>
      <c r="C40" s="14">
        <v>548</v>
      </c>
      <c r="D40" s="10"/>
      <c r="E40" s="11">
        <f t="shared" si="2"/>
        <v>0</v>
      </c>
    </row>
    <row r="41" spans="1:5" ht="180" customHeight="1" x14ac:dyDescent="0.25">
      <c r="A41" s="7" t="s">
        <v>96</v>
      </c>
      <c r="B41" s="19" t="s">
        <v>94</v>
      </c>
      <c r="C41" s="14">
        <v>1237</v>
      </c>
      <c r="D41" s="10"/>
      <c r="E41" s="11">
        <f t="shared" si="2"/>
        <v>0</v>
      </c>
    </row>
    <row r="42" spans="1:5" x14ac:dyDescent="0.25">
      <c r="A42" s="15" t="s">
        <v>78</v>
      </c>
      <c r="B42" s="19" t="s">
        <v>71</v>
      </c>
      <c r="C42" s="16">
        <v>1192</v>
      </c>
      <c r="D42" s="10"/>
      <c r="E42" s="11">
        <f t="shared" si="2"/>
        <v>0</v>
      </c>
    </row>
    <row r="43" spans="1:5" x14ac:dyDescent="0.25">
      <c r="A43" s="7" t="s">
        <v>83</v>
      </c>
      <c r="B43" s="19" t="s">
        <v>84</v>
      </c>
      <c r="C43" s="28" t="s">
        <v>75</v>
      </c>
      <c r="D43" s="10"/>
      <c r="E43" s="30">
        <f>IF(D43="YES","NC",0)</f>
        <v>0</v>
      </c>
    </row>
    <row r="44" spans="1:5" x14ac:dyDescent="0.25">
      <c r="A44" s="89" t="s">
        <v>27</v>
      </c>
      <c r="B44" s="90"/>
      <c r="C44" s="90"/>
      <c r="D44" s="8" t="s">
        <v>28</v>
      </c>
      <c r="E44" s="29">
        <f>IF(SUM(D7:D14)=0,0,SUM(E7:E14,E19:E43)/SUM(D7:D14))</f>
        <v>0</v>
      </c>
    </row>
    <row r="45" spans="1:5" ht="18.75" x14ac:dyDescent="0.3">
      <c r="A45" s="56" t="s">
        <v>29</v>
      </c>
      <c r="B45" s="57"/>
      <c r="C45" s="57"/>
      <c r="D45" s="57"/>
      <c r="E45" s="58"/>
    </row>
    <row r="46" spans="1:5" x14ac:dyDescent="0.25">
      <c r="A46" s="89" t="s">
        <v>30</v>
      </c>
      <c r="B46" s="90"/>
      <c r="C46" s="90"/>
      <c r="D46" s="90"/>
      <c r="E46" s="11">
        <f>ROUND(0.0035*E44,2)</f>
        <v>0</v>
      </c>
    </row>
    <row r="47" spans="1:5" x14ac:dyDescent="0.25">
      <c r="A47" s="89" t="s">
        <v>31</v>
      </c>
      <c r="B47" s="90"/>
      <c r="C47" s="90"/>
      <c r="D47" s="90"/>
      <c r="E47" s="11">
        <v>11.25</v>
      </c>
    </row>
    <row r="48" spans="1:5" x14ac:dyDescent="0.25">
      <c r="A48" s="89" t="s">
        <v>32</v>
      </c>
      <c r="B48" s="90"/>
      <c r="C48" s="90"/>
      <c r="D48" s="90"/>
      <c r="E48" s="11">
        <v>18</v>
      </c>
    </row>
    <row r="49" spans="1:5" x14ac:dyDescent="0.25">
      <c r="A49" s="89" t="s">
        <v>33</v>
      </c>
      <c r="B49" s="90"/>
      <c r="C49" s="90"/>
      <c r="D49" s="8" t="s">
        <v>28</v>
      </c>
      <c r="E49" s="11">
        <f>IF(SUM(E44:E48)&lt;100,0,SUM(E44:E48))</f>
        <v>0</v>
      </c>
    </row>
    <row r="50" spans="1:5" x14ac:dyDescent="0.25">
      <c r="A50" s="91" t="s">
        <v>34</v>
      </c>
      <c r="B50" s="92"/>
      <c r="C50" s="92"/>
      <c r="D50" s="64"/>
      <c r="E50" s="65">
        <f>E49*SUM(D7:D14)</f>
        <v>0</v>
      </c>
    </row>
    <row r="51" spans="1:5" ht="18.75" x14ac:dyDescent="0.3">
      <c r="A51" s="68" t="s">
        <v>35</v>
      </c>
      <c r="B51" s="69"/>
      <c r="C51" s="69"/>
      <c r="D51" s="69"/>
      <c r="E51" s="70"/>
    </row>
    <row r="52" spans="1:5" x14ac:dyDescent="0.25">
      <c r="A52" s="77" t="s">
        <v>36</v>
      </c>
      <c r="B52" s="78"/>
      <c r="C52" s="78"/>
      <c r="D52" s="59" t="s">
        <v>37</v>
      </c>
      <c r="E52" s="79"/>
    </row>
    <row r="53" spans="1:5" x14ac:dyDescent="0.25">
      <c r="A53" s="71" t="s">
        <v>38</v>
      </c>
      <c r="B53" s="66"/>
      <c r="C53" s="66"/>
      <c r="D53" s="1" t="s">
        <v>39</v>
      </c>
      <c r="E53" s="73"/>
    </row>
    <row r="54" spans="1:5" x14ac:dyDescent="0.25">
      <c r="A54" s="71" t="s">
        <v>40</v>
      </c>
      <c r="B54" s="66"/>
      <c r="C54" s="66"/>
      <c r="D54" s="1" t="s">
        <v>41</v>
      </c>
      <c r="E54" s="72"/>
    </row>
    <row r="55" spans="1:5" ht="18.75" x14ac:dyDescent="0.3">
      <c r="A55" s="68" t="s">
        <v>42</v>
      </c>
      <c r="B55" s="69"/>
      <c r="C55" s="69"/>
      <c r="D55" s="69"/>
      <c r="E55" s="70"/>
    </row>
    <row r="56" spans="1:5" x14ac:dyDescent="0.25">
      <c r="A56" s="80" t="s">
        <v>43</v>
      </c>
      <c r="B56" s="81" t="s">
        <v>44</v>
      </c>
      <c r="C56" s="81"/>
      <c r="D56" s="81" t="s">
        <v>45</v>
      </c>
      <c r="E56" s="82">
        <v>310030443</v>
      </c>
    </row>
    <row r="57" spans="1:5" x14ac:dyDescent="0.25">
      <c r="A57" s="71" t="s">
        <v>38</v>
      </c>
      <c r="B57" s="67" t="s">
        <v>46</v>
      </c>
      <c r="C57" s="67"/>
      <c r="D57" s="67"/>
      <c r="E57" s="74"/>
    </row>
    <row r="58" spans="1:5" x14ac:dyDescent="0.25">
      <c r="A58" s="75" t="s">
        <v>40</v>
      </c>
      <c r="B58" s="76" t="s">
        <v>47</v>
      </c>
      <c r="C58" s="76"/>
      <c r="D58" s="76"/>
      <c r="E58" s="60"/>
    </row>
  </sheetData>
  <sheetProtection algorithmName="SHA-512" hashValue="2rhLGB+JBwjdqZ2vqgw6i/6SefHqo+SJ9uKaMFTU4gBVeCLhijHfVedtBZohi0Ji+W0kt3fIBxjALRu9+85Rjw==" saltValue="jDjEhSSXu5vbzIL5esnXmg==" spinCount="100000" sheet="1" formatColumns="0" formatRows="0"/>
  <dataValidations disablePrompts="1" count="1">
    <dataValidation type="list" allowBlank="1" showInputMessage="1" showErrorMessage="1" sqref="D25:D43 D19:D22" xr:uid="{00000000-0002-0000-0000-000000000000}">
      <formula1>"Yes, "</formula1>
    </dataValidation>
  </dataValidations>
  <pageMargins left="0.7" right="0.7" top="0.75" bottom="0.75" header="0.3" footer="0.3"/>
  <pageSetup scale="90" fitToWidth="0"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2B653E-73BB-43BB-8081-5DD71FA7FCE3}">
  <dimension ref="A1:A2"/>
  <sheetViews>
    <sheetView workbookViewId="0">
      <selection activeCell="A2" sqref="A2"/>
    </sheetView>
  </sheetViews>
  <sheetFormatPr defaultColWidth="8.85546875" defaultRowHeight="15" x14ac:dyDescent="0.25"/>
  <cols>
    <col min="1" max="1" width="100.7109375" customWidth="1"/>
  </cols>
  <sheetData>
    <row r="1" spans="1:1" ht="21" x14ac:dyDescent="0.35">
      <c r="A1" s="32" t="s">
        <v>1</v>
      </c>
    </row>
    <row r="2" spans="1:1" ht="210.75" thickBot="1" x14ac:dyDescent="0.3">
      <c r="A2" s="31" t="s">
        <v>52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Line 72 - Ram 1500 Crew</vt:lpstr>
      <vt:lpstr>Instructions</vt:lpstr>
    </vt:vector>
  </TitlesOfParts>
  <Manager/>
  <Company>State of Louisiana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Austin Bachman</dc:creator>
  <cp:keywords/>
  <dc:description/>
  <cp:lastModifiedBy>Raymond McKnight (DOA)</cp:lastModifiedBy>
  <cp:revision/>
  <cp:lastPrinted>2025-08-20T16:07:29Z</cp:lastPrinted>
  <dcterms:created xsi:type="dcterms:W3CDTF">2016-08-11T20:23:26Z</dcterms:created>
  <dcterms:modified xsi:type="dcterms:W3CDTF">2026-04-28T15:23:04Z</dcterms:modified>
  <cp:category/>
  <cp:contentStatus/>
</cp:coreProperties>
</file>