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Gotrea\Desktop\"/>
    </mc:Choice>
  </mc:AlternateContent>
  <bookViews>
    <workbookView xWindow="-120" yWindow="-120" windowWidth="29040" windowHeight="1584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 l="1"/>
  <c r="E29" i="1"/>
  <c r="E26" i="1" l="1"/>
  <c r="E25" i="1"/>
  <c r="E27" i="1" l="1"/>
  <c r="E24" i="1"/>
  <c r="E23" i="1"/>
  <c r="E33" i="1"/>
  <c r="D36" i="1" l="1"/>
  <c r="E12" i="1" l="1"/>
  <c r="E13" i="1"/>
  <c r="E11" i="1"/>
  <c r="E8" i="1"/>
  <c r="E30" i="1" l="1"/>
  <c r="E32" i="1" l="1"/>
  <c r="E35" i="1" s="1"/>
  <c r="E36" i="1" s="1"/>
</calcChain>
</file>

<file path=xl/sharedStrings.xml><?xml version="1.0" encoding="utf-8"?>
<sst xmlns="http://schemas.openxmlformats.org/spreadsheetml/2006/main" count="82" uniqueCount="72">
  <si>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</si>
  <si>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</si>
  <si>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</si>
  <si>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Ford Expedition SSV</t>
  </si>
  <si>
    <t>Contract Line</t>
  </si>
  <si>
    <t>Delivery ARO</t>
  </si>
  <si>
    <t>State Contract Number</t>
  </si>
  <si>
    <t>Vendor</t>
  </si>
  <si>
    <t>Courtesy Ford</t>
  </si>
  <si>
    <t>Base Vehicle</t>
  </si>
  <si>
    <t>Vehicle Description</t>
  </si>
  <si>
    <t>Order Code</t>
  </si>
  <si>
    <t>Unit Price</t>
  </si>
  <si>
    <t>Quantity</t>
  </si>
  <si>
    <t>Extended Price</t>
  </si>
  <si>
    <t>RWD with 3.5L EcoBoost V6 Engine</t>
  </si>
  <si>
    <t>U1F - 102A</t>
  </si>
  <si>
    <t>Optional Configurations</t>
  </si>
  <si>
    <t>Description</t>
  </si>
  <si>
    <t>EL RWD with 3.5L EcoBoost V6 Engine</t>
  </si>
  <si>
    <t>K1F - 102A</t>
  </si>
  <si>
    <t>4WD with 3.5L EcoBoost V6 Engine</t>
  </si>
  <si>
    <t>U1G - 102A</t>
  </si>
  <si>
    <t>EL 4WD with 3.5L EcoBoost V6 Engine</t>
  </si>
  <si>
    <t>K1G - 102A</t>
  </si>
  <si>
    <t>Available Interior Colors</t>
  </si>
  <si>
    <t>Ebony</t>
  </si>
  <si>
    <t>Available Exterior Colors</t>
  </si>
  <si>
    <t>(PQ) Race Red</t>
  </si>
  <si>
    <t>Optional Equipment</t>
  </si>
  <si>
    <t>Option Description</t>
  </si>
  <si>
    <t>Option Code</t>
  </si>
  <si>
    <t>Option Unit Price</t>
  </si>
  <si>
    <t>Add Option</t>
  </si>
  <si>
    <t>Additional Keys (4 Total)</t>
  </si>
  <si>
    <t>AM</t>
  </si>
  <si>
    <t>Heavy Duty Trailer Tow Package</t>
  </si>
  <si>
    <t>Daytime Running Lamps</t>
  </si>
  <si>
    <t>41K</t>
  </si>
  <si>
    <t>Cost for Each Vehicle Plus Options</t>
  </si>
  <si>
    <t>1 EA</t>
  </si>
  <si>
    <t>Additional Costs</t>
  </si>
  <si>
    <t>0.35% Contract Administrative Fee</t>
  </si>
  <si>
    <t>LA DEQ Waste Tire Fee (5 tires X $2.25 each)</t>
  </si>
  <si>
    <t>LA Safety Inspection Sticker - 2 Year</t>
  </si>
  <si>
    <t>Total Cost for Each Vehicle</t>
  </si>
  <si>
    <t>Total Cost for All Vehicles</t>
  </si>
  <si>
    <t>Agency  Information</t>
  </si>
  <si>
    <t>LPAA Approval No</t>
  </si>
  <si>
    <t>Phone:</t>
  </si>
  <si>
    <t>Email:</t>
  </si>
  <si>
    <t>Shopping Cart</t>
  </si>
  <si>
    <t>Vendor Information</t>
  </si>
  <si>
    <t>Mike Solomon</t>
  </si>
  <si>
    <t xml:space="preserve">Vendor No. </t>
  </si>
  <si>
    <t>337-332-2145</t>
  </si>
  <si>
    <t>msolomon@courtesyautomotive.com</t>
  </si>
  <si>
    <t>NC</t>
  </si>
  <si>
    <t>Cloth 2nd Row Seat (cloth) XL only, Seats 40/20/40 Bench</t>
  </si>
  <si>
    <t>21B</t>
  </si>
  <si>
    <t>Seats - 60/40 Powerfold (fold flat) Add 3rd row seat (cloth) XL only</t>
  </si>
  <si>
    <t>87P</t>
  </si>
  <si>
    <t>Agency Name</t>
  </si>
  <si>
    <t>Contact Name:</t>
  </si>
  <si>
    <t>4X4 Skid Plates (Only with 4WD, included in 102A)</t>
  </si>
  <si>
    <t>(YZ) Oxford White</t>
  </si>
  <si>
    <t>(JS) Iconic Silver</t>
  </si>
  <si>
    <t>(UM) Agate Black</t>
  </si>
  <si>
    <t>Running Boards</t>
  </si>
  <si>
    <t>18B</t>
  </si>
  <si>
    <t>180-365 Days ARO</t>
  </si>
  <si>
    <t xml:space="preserve">(L9) Forged Green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</si>
</sst>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75">
    <xf numFmtId="0" fontId="0" fillId="0" borderId="0" xfId="0"/>
    <xf numFmtId="0" fontId="6"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0" borderId="5" xfId="0" applyBorder="1" applyAlignment="1" applyProtection="1">
      <alignment wrapText="1"/>
      <protection hidden="1"/>
    </xf>
    <xf numFmtId="0" fontId="0" fillId="0" borderId="16" xfId="0" applyBorder="1" applyAlignment="1" applyProtection="1">
      <alignment horizontal="center" wrapText="1"/>
      <protection hidden="1"/>
    </xf>
    <xf numFmtId="0" fontId="0" fillId="5" borderId="17" xfId="0" applyFill="1" applyBorder="1" applyAlignment="1" applyProtection="1">
      <alignment horizontal="center" wrapText="1"/>
      <protection locked="0"/>
    </xf>
    <xf numFmtId="0" fontId="0" fillId="0" borderId="17" xfId="0" applyBorder="1" applyAlignment="1" applyProtection="1">
      <alignment horizontal="center" wrapText="1"/>
      <protection hidden="1"/>
    </xf>
    <xf numFmtId="0" fontId="0" fillId="0" borderId="18" xfId="0" applyBorder="1" applyAlignment="1">
      <alignment horizontal="center" wrapText="1"/>
    </xf>
    <xf numFmtId="44" fontId="0" fillId="0" borderId="6" xfId="0" applyNumberFormat="1" applyBorder="1"/>
    <xf numFmtId="0" fontId="0" fillId="0" borderId="4" xfId="0" applyBorder="1" applyAlignment="1" applyProtection="1">
      <alignment horizontal="center" wrapText="1"/>
      <protection hidden="1"/>
    </xf>
    <xf numFmtId="0" fontId="0" fillId="5" borderId="5" xfId="0" applyFill="1" applyBorder="1" applyAlignment="1" applyProtection="1">
      <alignment horizontal="center" wrapText="1"/>
      <protection locked="0"/>
    </xf>
    <xf numFmtId="0" fontId="0" fillId="0" borderId="5" xfId="0" applyBorder="1" applyAlignment="1" applyProtection="1">
      <alignment horizontal="center" wrapText="1"/>
      <protection hidden="1"/>
    </xf>
    <xf numFmtId="44" fontId="0" fillId="0" borderId="5" xfId="1" applyFont="1" applyBorder="1" applyAlignment="1" applyProtection="1">
      <protection hidden="1"/>
    </xf>
    <xf numFmtId="0" fontId="0" fillId="0" borderId="4" xfId="0" applyBorder="1" applyAlignment="1">
      <alignment horizontal="right"/>
    </xf>
    <xf numFmtId="0" fontId="0" fillId="0" borderId="5" xfId="0" applyBorder="1"/>
    <xf numFmtId="0" fontId="2" fillId="0" borderId="4" xfId="0" applyFont="1" applyBorder="1" applyAlignment="1">
      <alignment horizontal="right"/>
    </xf>
    <xf numFmtId="0" fontId="0" fillId="4" borderId="5" xfId="0" applyFill="1" applyBorder="1"/>
    <xf numFmtId="0" fontId="2" fillId="4" borderId="6" xfId="0" applyFont="1" applyFill="1" applyBorder="1" applyAlignment="1">
      <alignment horizontal="center"/>
    </xf>
    <xf numFmtId="0" fontId="0" fillId="0" borderId="19" xfId="0" applyBorder="1" applyAlignment="1">
      <alignment horizontal="right"/>
    </xf>
    <xf numFmtId="44" fontId="5" fillId="0" borderId="6" xfId="0" applyNumberFormat="1" applyFont="1" applyBorder="1" applyAlignment="1" applyProtection="1">
      <alignment horizontal="center"/>
      <protection hidden="1"/>
    </xf>
    <xf numFmtId="0" fontId="5" fillId="0" borderId="5" xfId="0" applyFont="1" applyBorder="1" applyProtection="1">
      <protection hidden="1"/>
    </xf>
    <xf numFmtId="0" fontId="0" fillId="5" borderId="6" xfId="0" applyFill="1" applyBorder="1" applyAlignment="1" applyProtection="1">
      <alignment horizontal="left"/>
      <protection locked="0"/>
    </xf>
    <xf numFmtId="44" fontId="0" fillId="0" borderId="5" xfId="1" applyFont="1" applyBorder="1" applyAlignment="1" applyProtection="1">
      <alignment horizontal="right"/>
      <protection hidden="1"/>
    </xf>
    <xf numFmtId="0" fontId="0" fillId="5" borderId="6" xfId="0" applyFill="1" applyBorder="1" applyAlignment="1" applyProtection="1">
      <alignment horizontal="left" wrapText="1"/>
      <protection locked="0"/>
    </xf>
    <xf numFmtId="0" fontId="2" fillId="4" borderId="5" xfId="0" applyFont="1" applyFill="1" applyBorder="1" applyAlignment="1" applyProtection="1">
      <alignment horizontal="center"/>
      <protection hidden="1"/>
    </xf>
    <xf numFmtId="0" fontId="9" fillId="0" borderId="6" xfId="0" applyFont="1" applyBorder="1" applyAlignment="1" applyProtection="1">
      <alignment horizontal="center" wrapText="1"/>
      <protection hidden="1"/>
    </xf>
    <xf numFmtId="0" fontId="0" fillId="4" borderId="20" xfId="0" applyFill="1" applyBorder="1" applyAlignment="1">
      <alignment horizontal="left"/>
    </xf>
    <xf numFmtId="0" fontId="0" fillId="4" borderId="21" xfId="0" applyFill="1" applyBorder="1" applyAlignment="1">
      <alignment horizontal="left"/>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0" fillId="4" borderId="5" xfId="0" applyFill="1" applyBorder="1" applyAlignment="1">
      <alignment horizontal="left"/>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5"/>
  <sheetViews>
    <sheetView tabSelected="1" view="pageLayout" zoomScaleNormal="100" workbookViewId="0">
      <selection activeCell="A3" sqref="A3:E3"/>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5" ht="19" thickTop="1" x14ac:dyDescent="0.45">
      <c r="A1" s="52" t="s">
        <v>0</v>
      </c>
      <c r="B1" s="53"/>
      <c r="C1" s="53"/>
      <c r="D1" s="53"/>
      <c r="E1" s="54"/>
    </row>
    <row r="2" spans="1:5" ht="21" x14ac:dyDescent="0.5">
      <c r="A2" s="55" t="s">
        <v>1</v>
      </c>
      <c r="B2" s="56"/>
      <c r="C2" s="56"/>
      <c r="D2" s="56"/>
      <c r="E2" s="57"/>
    </row>
    <row r="3" spans="1:5" ht="172.15" customHeight="1" x14ac:dyDescent="0.35">
      <c r="A3" s="58" t="s">
        <v>2</v>
      </c>
      <c r="B3" s="59"/>
      <c r="C3" s="59"/>
      <c r="D3" s="59"/>
      <c r="E3" s="60"/>
    </row>
    <row r="4" spans="1:5" ht="37.5" x14ac:dyDescent="0.5">
      <c r="A4" s="1" t="s">
        <v>3</v>
      </c>
      <c r="B4" s="2" t="s">
        <v>4</v>
      </c>
      <c r="C4" s="3">
        <v>10</v>
      </c>
      <c r="D4" s="4" t="s">
        <v>5</v>
      </c>
      <c r="E4" s="38" t="s">
        <v>70</v>
      </c>
    </row>
    <row r="5" spans="1:5" x14ac:dyDescent="0.35">
      <c r="A5" s="5" t="s">
        <v>6</v>
      </c>
      <c r="B5" s="37">
        <v>4400023793</v>
      </c>
      <c r="C5" s="2" t="s">
        <v>7</v>
      </c>
      <c r="D5" s="61" t="s">
        <v>8</v>
      </c>
      <c r="E5" s="62"/>
    </row>
    <row r="6" spans="1:5" ht="21" x14ac:dyDescent="0.5">
      <c r="A6" s="63" t="s">
        <v>9</v>
      </c>
      <c r="B6" s="64"/>
      <c r="C6" s="64"/>
      <c r="D6" s="64"/>
      <c r="E6" s="65"/>
    </row>
    <row r="7" spans="1:5" x14ac:dyDescent="0.35">
      <c r="A7" s="7" t="s">
        <v>10</v>
      </c>
      <c r="B7" s="8" t="s">
        <v>11</v>
      </c>
      <c r="C7" s="8" t="s">
        <v>12</v>
      </c>
      <c r="D7" s="8" t="s">
        <v>13</v>
      </c>
      <c r="E7" s="9" t="s">
        <v>14</v>
      </c>
    </row>
    <row r="8" spans="1:5" x14ac:dyDescent="0.35">
      <c r="A8" s="10" t="s">
        <v>15</v>
      </c>
      <c r="B8" s="11" t="s">
        <v>16</v>
      </c>
      <c r="C8" s="12">
        <v>51303</v>
      </c>
      <c r="D8" s="13"/>
      <c r="E8" s="14">
        <f>$C8*D8</f>
        <v>0</v>
      </c>
    </row>
    <row r="9" spans="1:5" ht="18.5" x14ac:dyDescent="0.45">
      <c r="A9" s="66" t="s">
        <v>17</v>
      </c>
      <c r="B9" s="67"/>
      <c r="C9" s="67"/>
      <c r="D9" s="67"/>
      <c r="E9" s="68"/>
    </row>
    <row r="10" spans="1:5" x14ac:dyDescent="0.35">
      <c r="A10" s="15" t="s">
        <v>18</v>
      </c>
      <c r="B10" s="8" t="s">
        <v>11</v>
      </c>
      <c r="C10" s="8" t="s">
        <v>12</v>
      </c>
      <c r="D10" s="8" t="s">
        <v>13</v>
      </c>
      <c r="E10" s="9" t="s">
        <v>14</v>
      </c>
    </row>
    <row r="11" spans="1:5" x14ac:dyDescent="0.35">
      <c r="A11" s="10" t="s">
        <v>19</v>
      </c>
      <c r="B11" s="11" t="s">
        <v>20</v>
      </c>
      <c r="C11" s="12">
        <v>55143</v>
      </c>
      <c r="D11" s="13"/>
      <c r="E11" s="14">
        <f>$C11*D11</f>
        <v>0</v>
      </c>
    </row>
    <row r="12" spans="1:5" x14ac:dyDescent="0.35">
      <c r="A12" s="10" t="s">
        <v>21</v>
      </c>
      <c r="B12" s="11" t="s">
        <v>22</v>
      </c>
      <c r="C12" s="12">
        <v>54231</v>
      </c>
      <c r="D12" s="13"/>
      <c r="E12" s="14">
        <f t="shared" ref="E12:E13" si="0">$C12*D12</f>
        <v>0</v>
      </c>
    </row>
    <row r="13" spans="1:5" x14ac:dyDescent="0.35">
      <c r="A13" s="10" t="s">
        <v>23</v>
      </c>
      <c r="B13" s="16" t="s">
        <v>24</v>
      </c>
      <c r="C13" s="12">
        <v>58071</v>
      </c>
      <c r="D13" s="13"/>
      <c r="E13" s="14">
        <f t="shared" si="0"/>
        <v>0</v>
      </c>
    </row>
    <row r="14" spans="1:5" ht="18.5" x14ac:dyDescent="0.45">
      <c r="A14" s="69" t="s">
        <v>25</v>
      </c>
      <c r="B14" s="70"/>
      <c r="C14" s="70"/>
      <c r="D14" s="70"/>
      <c r="E14" s="71"/>
    </row>
    <row r="15" spans="1:5" x14ac:dyDescent="0.35">
      <c r="A15" s="17" t="s">
        <v>26</v>
      </c>
      <c r="B15" s="18"/>
      <c r="C15" s="19"/>
      <c r="D15" s="18"/>
      <c r="E15" s="20"/>
    </row>
    <row r="16" spans="1:5" ht="18.5" x14ac:dyDescent="0.45">
      <c r="A16" s="69" t="s">
        <v>27</v>
      </c>
      <c r="B16" s="70"/>
      <c r="C16" s="70"/>
      <c r="D16" s="70"/>
      <c r="E16" s="71"/>
    </row>
    <row r="17" spans="1:5" x14ac:dyDescent="0.35">
      <c r="A17" s="17"/>
      <c r="B17" s="18"/>
      <c r="C17" s="19"/>
      <c r="D17" s="18"/>
      <c r="E17" s="21"/>
    </row>
    <row r="18" spans="1:5" x14ac:dyDescent="0.35">
      <c r="A18" s="22" t="s">
        <v>66</v>
      </c>
      <c r="B18" s="23"/>
      <c r="C18" s="24" t="s">
        <v>65</v>
      </c>
      <c r="D18" s="23"/>
      <c r="E18" s="21"/>
    </row>
    <row r="19" spans="1:5" x14ac:dyDescent="0.35">
      <c r="A19" s="22" t="s">
        <v>67</v>
      </c>
      <c r="B19" s="23"/>
      <c r="C19" s="24" t="s">
        <v>71</v>
      </c>
      <c r="D19" s="23"/>
      <c r="E19" s="21"/>
    </row>
    <row r="20" spans="1:5" x14ac:dyDescent="0.35">
      <c r="A20" s="24" t="s">
        <v>28</v>
      </c>
      <c r="B20" s="23"/>
      <c r="C20" s="24"/>
      <c r="D20" s="23"/>
      <c r="E20" s="21"/>
    </row>
    <row r="21" spans="1:5" ht="18.5" x14ac:dyDescent="0.45">
      <c r="A21" s="72" t="s">
        <v>29</v>
      </c>
      <c r="B21" s="73"/>
      <c r="C21" s="73"/>
      <c r="D21" s="73"/>
      <c r="E21" s="74"/>
    </row>
    <row r="22" spans="1:5" x14ac:dyDescent="0.35">
      <c r="A22" s="7" t="s">
        <v>30</v>
      </c>
      <c r="B22" s="8" t="s">
        <v>31</v>
      </c>
      <c r="C22" s="8" t="s">
        <v>32</v>
      </c>
      <c r="D22" s="8" t="s">
        <v>33</v>
      </c>
      <c r="E22" s="9" t="s">
        <v>14</v>
      </c>
    </row>
    <row r="23" spans="1:5" x14ac:dyDescent="0.35">
      <c r="A23" s="10" t="s">
        <v>34</v>
      </c>
      <c r="B23" s="6" t="s">
        <v>35</v>
      </c>
      <c r="C23" s="25">
        <v>400</v>
      </c>
      <c r="D23" s="13"/>
      <c r="E23" s="14">
        <f t="shared" ref="E23:E29" si="1">IF(D23="Yes",$C23*SUM($D$8:$D$13),0)</f>
        <v>0</v>
      </c>
    </row>
    <row r="24" spans="1:5" x14ac:dyDescent="0.35">
      <c r="A24" s="10" t="s">
        <v>36</v>
      </c>
      <c r="B24" s="6">
        <v>536</v>
      </c>
      <c r="C24" s="25">
        <v>747</v>
      </c>
      <c r="D24" s="13"/>
      <c r="E24" s="14">
        <f t="shared" si="1"/>
        <v>0</v>
      </c>
    </row>
    <row r="25" spans="1:5" x14ac:dyDescent="0.35">
      <c r="A25" s="10" t="s">
        <v>37</v>
      </c>
      <c r="B25" s="6">
        <v>942</v>
      </c>
      <c r="C25" s="35" t="s">
        <v>57</v>
      </c>
      <c r="D25" s="13"/>
      <c r="E25" s="14">
        <f>IF(D25="Yes","NC",0)</f>
        <v>0</v>
      </c>
    </row>
    <row r="26" spans="1:5" ht="29" x14ac:dyDescent="0.35">
      <c r="A26" s="10" t="s">
        <v>64</v>
      </c>
      <c r="B26" s="6" t="s">
        <v>38</v>
      </c>
      <c r="C26" s="35" t="s">
        <v>57</v>
      </c>
      <c r="D26" s="13"/>
      <c r="E26" s="14">
        <f>IF(D26="Yes","NC",0)</f>
        <v>0</v>
      </c>
    </row>
    <row r="27" spans="1:5" ht="29" x14ac:dyDescent="0.35">
      <c r="A27" s="10" t="s">
        <v>58</v>
      </c>
      <c r="B27" s="6" t="s">
        <v>59</v>
      </c>
      <c r="C27" s="25">
        <v>103</v>
      </c>
      <c r="D27" s="13"/>
      <c r="E27" s="14">
        <f t="shared" si="1"/>
        <v>0</v>
      </c>
    </row>
    <row r="28" spans="1:5" x14ac:dyDescent="0.35">
      <c r="A28" s="10" t="s">
        <v>68</v>
      </c>
      <c r="B28" s="6" t="s">
        <v>69</v>
      </c>
      <c r="C28" s="25">
        <v>381</v>
      </c>
      <c r="D28" s="13"/>
      <c r="E28" s="14">
        <f t="shared" ref="E28" si="2">IF(D28="Yes",$C28*SUM($D$8:$D$13),0)</f>
        <v>0</v>
      </c>
    </row>
    <row r="29" spans="1:5" ht="29" x14ac:dyDescent="0.35">
      <c r="A29" s="10" t="s">
        <v>60</v>
      </c>
      <c r="B29" s="6" t="s">
        <v>61</v>
      </c>
      <c r="C29" s="25">
        <v>766</v>
      </c>
      <c r="D29" s="13"/>
      <c r="E29" s="14">
        <f t="shared" si="1"/>
        <v>0</v>
      </c>
    </row>
    <row r="30" spans="1:5" x14ac:dyDescent="0.35">
      <c r="A30" s="43" t="s">
        <v>39</v>
      </c>
      <c r="B30" s="44"/>
      <c r="C30" s="44"/>
      <c r="D30" s="11" t="s">
        <v>40</v>
      </c>
      <c r="E30" s="32">
        <f>IF(SUM(D8:D13)=0,0,SUM(E8:E29)/SUM(D8:D13))</f>
        <v>0</v>
      </c>
    </row>
    <row r="31" spans="1:5" ht="18.5" x14ac:dyDescent="0.45">
      <c r="A31" s="45" t="s">
        <v>41</v>
      </c>
      <c r="B31" s="46"/>
      <c r="C31" s="46"/>
      <c r="D31" s="46"/>
      <c r="E31" s="47"/>
    </row>
    <row r="32" spans="1:5" x14ac:dyDescent="0.35">
      <c r="A32" s="41" t="s">
        <v>42</v>
      </c>
      <c r="B32" s="42"/>
      <c r="C32" s="42"/>
      <c r="D32" s="42"/>
      <c r="E32" s="14">
        <f>ROUND(0.0035*E30,2)</f>
        <v>0</v>
      </c>
    </row>
    <row r="33" spans="1:5" x14ac:dyDescent="0.35">
      <c r="A33" s="41" t="s">
        <v>43</v>
      </c>
      <c r="B33" s="42"/>
      <c r="C33" s="42"/>
      <c r="D33" s="42"/>
      <c r="E33" s="14">
        <f>5*2.25</f>
        <v>11.25</v>
      </c>
    </row>
    <row r="34" spans="1:5" x14ac:dyDescent="0.35">
      <c r="A34" s="41" t="s">
        <v>44</v>
      </c>
      <c r="B34" s="42"/>
      <c r="C34" s="42"/>
      <c r="D34" s="42"/>
      <c r="E34" s="14">
        <v>20</v>
      </c>
    </row>
    <row r="35" spans="1:5" x14ac:dyDescent="0.35">
      <c r="A35" s="43" t="s">
        <v>45</v>
      </c>
      <c r="B35" s="44"/>
      <c r="C35" s="44"/>
      <c r="D35" s="11" t="s">
        <v>40</v>
      </c>
      <c r="E35" s="14">
        <f>IF(SUM(E30:E34)&lt;100,0,SUM(E30:E34))</f>
        <v>0</v>
      </c>
    </row>
    <row r="36" spans="1:5" x14ac:dyDescent="0.35">
      <c r="A36" s="43" t="s">
        <v>46</v>
      </c>
      <c r="B36" s="44"/>
      <c r="C36" s="44"/>
      <c r="D36" s="33" t="str">
        <f>IF(SUM(D8:D12)=0,"",IF(SUM(D8:D12)=1,"1 Vehicle",SUM(D8:D12)&amp;" Vehicles"))</f>
        <v/>
      </c>
      <c r="E36" s="14">
        <f>E35*SUM(D8:D13)</f>
        <v>0</v>
      </c>
    </row>
    <row r="37" spans="1:5" ht="18.5" x14ac:dyDescent="0.45">
      <c r="A37" s="45" t="s">
        <v>47</v>
      </c>
      <c r="B37" s="46"/>
      <c r="C37" s="46"/>
      <c r="D37" s="46"/>
      <c r="E37" s="47"/>
    </row>
    <row r="38" spans="1:5" x14ac:dyDescent="0.35">
      <c r="A38" s="26" t="s">
        <v>63</v>
      </c>
      <c r="B38" s="48"/>
      <c r="C38" s="48"/>
      <c r="D38" s="27" t="s">
        <v>48</v>
      </c>
      <c r="E38" s="34"/>
    </row>
    <row r="39" spans="1:5" x14ac:dyDescent="0.35">
      <c r="A39" s="26" t="s">
        <v>49</v>
      </c>
      <c r="B39" s="48"/>
      <c r="C39" s="48"/>
      <c r="D39" s="27" t="s">
        <v>62</v>
      </c>
      <c r="E39" s="36"/>
    </row>
    <row r="40" spans="1:5" x14ac:dyDescent="0.35">
      <c r="A40" s="26" t="s">
        <v>50</v>
      </c>
      <c r="B40" s="48"/>
      <c r="C40" s="48"/>
      <c r="D40" s="27" t="s">
        <v>51</v>
      </c>
      <c r="E40" s="34"/>
    </row>
    <row r="41" spans="1:5" ht="18.5" x14ac:dyDescent="0.45">
      <c r="A41" s="45" t="s">
        <v>52</v>
      </c>
      <c r="B41" s="46"/>
      <c r="C41" s="46"/>
      <c r="D41" s="46"/>
      <c r="E41" s="47"/>
    </row>
    <row r="42" spans="1:5" x14ac:dyDescent="0.35">
      <c r="A42" s="28" t="s">
        <v>8</v>
      </c>
      <c r="B42" s="49" t="s">
        <v>53</v>
      </c>
      <c r="C42" s="49"/>
      <c r="D42" s="29" t="s">
        <v>54</v>
      </c>
      <c r="E42" s="30">
        <v>310062165</v>
      </c>
    </row>
    <row r="43" spans="1:5" x14ac:dyDescent="0.35">
      <c r="A43" s="26" t="s">
        <v>49</v>
      </c>
      <c r="B43" s="50" t="s">
        <v>55</v>
      </c>
      <c r="C43" s="50"/>
      <c r="D43" s="50"/>
      <c r="E43" s="51"/>
    </row>
    <row r="44" spans="1:5" ht="15" thickBot="1" x14ac:dyDescent="0.4">
      <c r="A44" s="31" t="s">
        <v>50</v>
      </c>
      <c r="B44" s="39" t="s">
        <v>56</v>
      </c>
      <c r="C44" s="39"/>
      <c r="D44" s="39"/>
      <c r="E44" s="40"/>
    </row>
    <row r="45" spans="1:5" ht="15" thickTop="1" x14ac:dyDescent="0.35"/>
  </sheetData>
  <sheetProtection algorithmName="SHA-512" hashValue="wrKhSprsvvq/EcVFGxTU0Z+FyXgEduxrUbCbKgoK0maWcpYEIiWd2JY2AhH9QnFopaihC2Ezbm72DAgxxdwh+w==" saltValue="oq9ntzggJdWybbc0g1CRmw==" spinCount="100000" sheet="1" objects="1" scenarios="1"/>
  <mergeCells count="24">
    <mergeCell ref="A32:D32"/>
    <mergeCell ref="A1:E1"/>
    <mergeCell ref="A2:E2"/>
    <mergeCell ref="A3:E3"/>
    <mergeCell ref="D5:E5"/>
    <mergeCell ref="A6:E6"/>
    <mergeCell ref="A9:E9"/>
    <mergeCell ref="A14:E14"/>
    <mergeCell ref="A16:E16"/>
    <mergeCell ref="A21:E21"/>
    <mergeCell ref="A30:C30"/>
    <mergeCell ref="A31:E31"/>
    <mergeCell ref="B44:E44"/>
    <mergeCell ref="A33:D33"/>
    <mergeCell ref="A34:D34"/>
    <mergeCell ref="A35:C35"/>
    <mergeCell ref="A36:C36"/>
    <mergeCell ref="A37:E37"/>
    <mergeCell ref="B38:C38"/>
    <mergeCell ref="B39:C39"/>
    <mergeCell ref="B40:C40"/>
    <mergeCell ref="A41:E41"/>
    <mergeCell ref="B42:C42"/>
    <mergeCell ref="B43:E43"/>
  </mergeCells>
  <dataValidations count="8">
    <dataValidation type="custom" allowBlank="1" showInputMessage="1" showErrorMessage="1" error="Only one vehicle configuration may be used on each spreadsheet." sqref="D19">
      <formula1>IF(SUM(D10,D13,D14)=0,TRUE,FALSE)</formula1>
    </dataValidation>
    <dataValidation type="custom" allowBlank="1" showInputMessage="1" showErrorMessage="1" error="Only one vehicle configuration may be used on each spreadsheet." sqref="D17:D18">
      <formula1>IF(SUM(D9,D12,D13)=0,TRUE,FALSE)</formula1>
    </dataValidation>
    <dataValidation type="list" allowBlank="1" showInputMessage="1" showErrorMessage="1" error="Only Yes or No may be entered." sqref="D23:D29">
      <formula1>"Yes, No"</formula1>
    </dataValidation>
    <dataValidation type="custom" allowBlank="1" showInputMessage="1" showErrorMessage="1" error="Only one vehicle configuration may be used on each spreadsheet." sqref="D13">
      <formula1>IF(SUM(D8,D11,D12)=0,TRUE,FALSE)</formula1>
    </dataValidation>
    <dataValidation type="custom" allowBlank="1" showInputMessage="1" showErrorMessage="1" error="Only one vehicle configuration may be used on each spreadsheet." sqref="D20">
      <formula1>IF(SUM(D9,D12,D13)=0,TRUE,FALSE)</formula1>
    </dataValidation>
    <dataValidation type="custom" allowBlank="1" showInputMessage="1" showErrorMessage="1" error="Only one vehicle configuration may be used on each spreadsheet." sqref="D12">
      <formula1>IF(SUM(D8,D11,D13)=0,TRUE,FALSE)</formula1>
    </dataValidation>
    <dataValidation type="custom" allowBlank="1" showInputMessage="1" showErrorMessage="1" error="Only one vehicle configuration may be used on each spreadsheet." sqref="D11">
      <formula1>IF(SUM(D8,D12,D13)=0,TRUE,FALSE)</formula1>
    </dataValidation>
    <dataValidation type="custom" allowBlank="1" showInputMessage="1" showErrorMessage="1" error="Only one vehicle configuration may be used on each spreadsheet." sqref="D8">
      <formula1>IF(SUM(D11:D13)=0,TRUE,FALSE)</formula1>
    </dataValidation>
  </dataValidations>
  <pageMargins left="0.7" right="0.7" top="0.75" bottom="0.75" header="0.3" footer="0.3"/>
  <pageSetup scale="92" fitToHeight="0" orientation="portrait" r:id="rId1"/>
  <headerFooter>
    <oddHeader>&amp;CPO# _____________________________&amp;R6/5/2023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68AF0C-05E2-42B9-A632-9504A04F27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34C1D87-91B1-43B5-9A72-9196656E8FF9}">
  <ds:schemaRefs>
    <ds:schemaRef ds:uri="http://schemas.microsoft.com/sharepoint/v3/contenttype/forms"/>
  </ds:schemaRefs>
</ds:datastoreItem>
</file>

<file path=customXml/itemProps3.xml><?xml version="1.0" encoding="utf-8"?>
<ds:datastoreItem xmlns:ds="http://schemas.openxmlformats.org/officeDocument/2006/customXml" ds:itemID="{7F13A519-45C0-493B-AA24-CEAEDE9F1118}">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2020-03-21T18:59:38Z</cp:lastPrinted>
  <dcterms:created xsi:type="dcterms:W3CDTF">2019-01-03T17:30:08Z</dcterms:created>
  <dcterms:modified xsi:type="dcterms:W3CDTF">2023-07-19T13:15:02Z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160900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