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FP&amp;C Website Documents\FPC Website Documents\Project Admin State\"/>
    </mc:Choice>
  </mc:AlternateContent>
  <xr:revisionPtr revIDLastSave="0" documentId="13_ncr:1_{5A24D57A-2C5A-48F0-B8F4-3787CE70D0B8}" xr6:coauthVersionLast="47" xr6:coauthVersionMax="47" xr10:uidLastSave="{00000000-0000-0000-0000-000000000000}"/>
  <bookViews>
    <workbookView xWindow="16710" yWindow="1380" windowWidth="28875" windowHeight="15345" tabRatio="601" xr2:uid="{00000000-000D-0000-FFFF-FFFF00000000}"/>
  </bookViews>
  <sheets>
    <sheet name="Payment Application" sheetId="1" r:id="rId1"/>
    <sheet name="Prior App Continuation Sheet" sheetId="2" r:id="rId2"/>
    <sheet name="Current App Continuation Sheet" sheetId="3" r:id="rId3"/>
    <sheet name="Pay App INSTRUCTIONS" sheetId="4" r:id="rId4"/>
  </sheets>
  <definedNames>
    <definedName name="_xlnm.Print_Area" localSheetId="0">'Payment Application'!$A$1:$J$61</definedName>
    <definedName name="_xlnm.Print_Titles" localSheetId="2">'Current App Continuation Sheet'!$1:$10</definedName>
    <definedName name="_xlnm.Print_Titles" localSheetId="1">'Prior App Continuation Sheet'!$1:$10</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C11" i="3"/>
  <c r="J37" i="1" l="1"/>
  <c r="I37" i="1"/>
  <c r="I40" i="1" l="1"/>
  <c r="G38" i="2" l="1"/>
  <c r="H38" i="2" s="1"/>
  <c r="J38" i="2" l="1"/>
  <c r="I38" i="2"/>
  <c r="A42" i="3" l="1"/>
  <c r="A43" i="3"/>
  <c r="A44" i="3"/>
  <c r="A45" i="3"/>
  <c r="A46" i="3"/>
  <c r="A47" i="3"/>
  <c r="A48" i="3"/>
  <c r="B42" i="3"/>
  <c r="B43" i="3"/>
  <c r="B44" i="3"/>
  <c r="B45" i="3"/>
  <c r="B46" i="3"/>
  <c r="B47" i="3"/>
  <c r="B48" i="3"/>
  <c r="C42" i="3"/>
  <c r="C43" i="3"/>
  <c r="C44" i="3"/>
  <c r="C45" i="3"/>
  <c r="C46" i="3"/>
  <c r="C47" i="3"/>
  <c r="C48" i="3"/>
  <c r="G37" i="2"/>
  <c r="H37" i="2" s="1"/>
  <c r="G39" i="2"/>
  <c r="H39" i="2" s="1"/>
  <c r="G40" i="2"/>
  <c r="H40" i="2" s="1"/>
  <c r="G41" i="2"/>
  <c r="H41" i="2" s="1"/>
  <c r="G42" i="2"/>
  <c r="I42" i="2" s="1"/>
  <c r="G43" i="2"/>
  <c r="H43" i="2" s="1"/>
  <c r="G44" i="2"/>
  <c r="I44" i="2" s="1"/>
  <c r="D38" i="3" l="1"/>
  <c r="H42" i="2"/>
  <c r="D42" i="3"/>
  <c r="G42" i="3" s="1"/>
  <c r="J42" i="3" s="1"/>
  <c r="D41" i="3"/>
  <c r="J39" i="2"/>
  <c r="D40" i="3"/>
  <c r="D37" i="3"/>
  <c r="J41" i="2"/>
  <c r="D43" i="3"/>
  <c r="G43" i="3" s="1"/>
  <c r="H43" i="3" s="1"/>
  <c r="D39" i="3"/>
  <c r="H42" i="3"/>
  <c r="J40" i="2"/>
  <c r="J44" i="2"/>
  <c r="I41" i="2"/>
  <c r="I39" i="2"/>
  <c r="H44" i="2"/>
  <c r="I40" i="2"/>
  <c r="J37" i="2"/>
  <c r="I37" i="2"/>
  <c r="J43" i="2"/>
  <c r="J42" i="2"/>
  <c r="I43" i="2"/>
  <c r="I42" i="3" l="1"/>
  <c r="J43" i="3"/>
  <c r="I43" i="3"/>
  <c r="I1" i="2" l="1"/>
  <c r="A41" i="3" l="1"/>
  <c r="B41" i="3"/>
  <c r="C41" i="3"/>
  <c r="G47" i="2"/>
  <c r="G48" i="2"/>
  <c r="H47" i="2" l="1"/>
  <c r="G41" i="3"/>
  <c r="I41" i="3" s="1"/>
  <c r="D48" i="3"/>
  <c r="G48" i="3" s="1"/>
  <c r="H48" i="2"/>
  <c r="I48" i="2"/>
  <c r="J48" i="2"/>
  <c r="I47" i="2"/>
  <c r="J47" i="2"/>
  <c r="H41" i="3" l="1"/>
  <c r="J41" i="3"/>
  <c r="J48" i="3"/>
  <c r="H48" i="3"/>
  <c r="I48" i="3"/>
  <c r="G39" i="3"/>
  <c r="J39"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F49" i="3"/>
  <c r="F24" i="1" s="1"/>
  <c r="H24" i="1" s="1"/>
  <c r="E49" i="3"/>
  <c r="J4" i="3"/>
  <c r="I4" i="3"/>
  <c r="B4" i="3"/>
  <c r="B3" i="3"/>
  <c r="I2" i="3"/>
  <c r="B2" i="3"/>
  <c r="I1" i="3"/>
  <c r="B1" i="3"/>
  <c r="G40" i="3" l="1"/>
  <c r="J40" i="3" s="1"/>
  <c r="C49" i="3"/>
  <c r="H39" i="3"/>
  <c r="I39" i="3"/>
  <c r="D11" i="3"/>
  <c r="G12" i="2"/>
  <c r="D12" i="3" s="1"/>
  <c r="G13" i="2"/>
  <c r="D13" i="3" s="1"/>
  <c r="G14" i="2"/>
  <c r="D14" i="3" s="1"/>
  <c r="G15" i="2"/>
  <c r="D15" i="3" s="1"/>
  <c r="G16" i="2"/>
  <c r="D16" i="3" s="1"/>
  <c r="G17" i="2"/>
  <c r="D17" i="3" s="1"/>
  <c r="G18" i="2"/>
  <c r="D18" i="3" s="1"/>
  <c r="G19" i="2"/>
  <c r="D19" i="3" s="1"/>
  <c r="G20" i="2"/>
  <c r="D20" i="3" s="1"/>
  <c r="G21" i="2"/>
  <c r="D21" i="3" s="1"/>
  <c r="G22" i="2"/>
  <c r="D22" i="3" s="1"/>
  <c r="G23" i="2"/>
  <c r="G24" i="2"/>
  <c r="G25" i="2"/>
  <c r="D25" i="3" s="1"/>
  <c r="G26" i="2"/>
  <c r="D26" i="3" s="1"/>
  <c r="G27" i="2"/>
  <c r="D27" i="3" s="1"/>
  <c r="G28" i="2"/>
  <c r="D28" i="3" s="1"/>
  <c r="G29" i="2"/>
  <c r="D29" i="3" s="1"/>
  <c r="G30" i="2"/>
  <c r="D30" i="3" s="1"/>
  <c r="G31" i="2"/>
  <c r="D31" i="3" s="1"/>
  <c r="G32" i="2"/>
  <c r="D32" i="3" s="1"/>
  <c r="G33" i="2"/>
  <c r="D33" i="3" s="1"/>
  <c r="G34" i="2"/>
  <c r="D34" i="3" s="1"/>
  <c r="G35" i="2"/>
  <c r="D35" i="3" s="1"/>
  <c r="G36" i="2"/>
  <c r="G45" i="2"/>
  <c r="G46" i="2"/>
  <c r="F49" i="2"/>
  <c r="E49" i="2"/>
  <c r="D49" i="2"/>
  <c r="C49" i="2"/>
  <c r="B4" i="2"/>
  <c r="B3" i="2"/>
  <c r="B2" i="2"/>
  <c r="B1" i="2"/>
  <c r="D46" i="3" l="1"/>
  <c r="G46" i="3" s="1"/>
  <c r="I46" i="3" s="1"/>
  <c r="D47" i="3"/>
  <c r="G47" i="3" s="1"/>
  <c r="H46" i="3"/>
  <c r="D36" i="3"/>
  <c r="G36" i="3" s="1"/>
  <c r="D24" i="3"/>
  <c r="G24" i="3" s="1"/>
  <c r="G38" i="3"/>
  <c r="J38" i="3" s="1"/>
  <c r="D45" i="3"/>
  <c r="G45" i="3" s="1"/>
  <c r="G37" i="3"/>
  <c r="J37" i="3" s="1"/>
  <c r="D44" i="3"/>
  <c r="G44" i="3" s="1"/>
  <c r="D23" i="3"/>
  <c r="G23" i="3" s="1"/>
  <c r="H40" i="3"/>
  <c r="I37" i="3"/>
  <c r="J30" i="2"/>
  <c r="G30" i="3"/>
  <c r="J22" i="2"/>
  <c r="G22" i="3"/>
  <c r="J18" i="2"/>
  <c r="G18" i="3"/>
  <c r="J14" i="2"/>
  <c r="G14" i="3"/>
  <c r="J33" i="2"/>
  <c r="G33" i="3"/>
  <c r="J29" i="2"/>
  <c r="G29" i="3"/>
  <c r="J25" i="2"/>
  <c r="G25" i="3"/>
  <c r="J21" i="2"/>
  <c r="G21" i="3"/>
  <c r="J17" i="2"/>
  <c r="G17" i="3"/>
  <c r="J13" i="2"/>
  <c r="G13" i="3"/>
  <c r="I40" i="3"/>
  <c r="J34" i="2"/>
  <c r="G34" i="3"/>
  <c r="J26" i="2"/>
  <c r="G26" i="3"/>
  <c r="J32" i="2"/>
  <c r="G32" i="3"/>
  <c r="J28" i="2"/>
  <c r="G28" i="3"/>
  <c r="J20" i="2"/>
  <c r="G20" i="3"/>
  <c r="J16" i="2"/>
  <c r="G16" i="3"/>
  <c r="J12" i="2"/>
  <c r="G12" i="3"/>
  <c r="J35" i="2"/>
  <c r="G35" i="3"/>
  <c r="J31" i="2"/>
  <c r="G31" i="3"/>
  <c r="J27" i="2"/>
  <c r="G27" i="3"/>
  <c r="J19" i="2"/>
  <c r="G19" i="3"/>
  <c r="J15" i="2"/>
  <c r="G15" i="3"/>
  <c r="J11" i="2"/>
  <c r="H46" i="2"/>
  <c r="J46" i="2"/>
  <c r="H45" i="2"/>
  <c r="J45" i="2"/>
  <c r="I36" i="2"/>
  <c r="J36" i="2"/>
  <c r="I24" i="2"/>
  <c r="J24" i="2"/>
  <c r="H23" i="2"/>
  <c r="J23" i="2"/>
  <c r="H24" i="2"/>
  <c r="H36" i="2"/>
  <c r="I46" i="2"/>
  <c r="I45" i="2"/>
  <c r="I23" i="2"/>
  <c r="H34" i="2"/>
  <c r="H33" i="2"/>
  <c r="J46" i="3" l="1"/>
  <c r="J47" i="3"/>
  <c r="I47" i="3"/>
  <c r="H47" i="3"/>
  <c r="I38" i="3"/>
  <c r="H38" i="3"/>
  <c r="J23" i="3"/>
  <c r="H23" i="3"/>
  <c r="I23" i="3"/>
  <c r="J24" i="3"/>
  <c r="H24" i="3"/>
  <c r="I24" i="3"/>
  <c r="J36" i="3"/>
  <c r="I36" i="3"/>
  <c r="H36" i="3"/>
  <c r="I44" i="3"/>
  <c r="J44" i="3"/>
  <c r="H44" i="3"/>
  <c r="J45" i="3"/>
  <c r="I45" i="3"/>
  <c r="H45" i="3"/>
  <c r="H37" i="3"/>
  <c r="G11" i="3"/>
  <c r="D49" i="3"/>
  <c r="F21" i="1" s="1"/>
  <c r="H21" i="1" s="1"/>
  <c r="J28" i="3"/>
  <c r="H28" i="3"/>
  <c r="I28" i="3"/>
  <c r="J15" i="3"/>
  <c r="H15" i="3"/>
  <c r="I15" i="3"/>
  <c r="J27" i="3"/>
  <c r="H27" i="3"/>
  <c r="I27" i="3"/>
  <c r="J35" i="3"/>
  <c r="H35" i="3"/>
  <c r="I35" i="3"/>
  <c r="J12" i="3"/>
  <c r="I12" i="3"/>
  <c r="H12" i="3"/>
  <c r="J20" i="3"/>
  <c r="I20" i="3"/>
  <c r="H20" i="3"/>
  <c r="J32" i="3"/>
  <c r="H32" i="3"/>
  <c r="I32" i="3"/>
  <c r="J34" i="3"/>
  <c r="I34" i="3"/>
  <c r="H34" i="3"/>
  <c r="J13" i="3"/>
  <c r="H13" i="3"/>
  <c r="I13" i="3"/>
  <c r="J21" i="3"/>
  <c r="H21" i="3"/>
  <c r="I21" i="3"/>
  <c r="J29" i="3"/>
  <c r="H29" i="3"/>
  <c r="I29" i="3"/>
  <c r="J18" i="3"/>
  <c r="I18" i="3"/>
  <c r="H18" i="3"/>
  <c r="J30" i="3"/>
  <c r="I30" i="3"/>
  <c r="H30" i="3"/>
  <c r="J31" i="3"/>
  <c r="I31" i="3"/>
  <c r="H31" i="3"/>
  <c r="J26" i="3"/>
  <c r="H26" i="3"/>
  <c r="I26" i="3"/>
  <c r="J19" i="3"/>
  <c r="H19" i="3"/>
  <c r="I19" i="3"/>
  <c r="J16" i="3"/>
  <c r="H16" i="3"/>
  <c r="I16" i="3"/>
  <c r="J17" i="3"/>
  <c r="H17" i="3"/>
  <c r="I17" i="3"/>
  <c r="J25" i="3"/>
  <c r="H25" i="3"/>
  <c r="I25" i="3"/>
  <c r="J33" i="3"/>
  <c r="H33" i="3"/>
  <c r="I33" i="3"/>
  <c r="J14" i="3"/>
  <c r="H14" i="3"/>
  <c r="I14" i="3"/>
  <c r="J22" i="3"/>
  <c r="I22" i="3"/>
  <c r="H22" i="3"/>
  <c r="J49" i="2"/>
  <c r="I34" i="2"/>
  <c r="I33" i="2"/>
  <c r="H28" i="2"/>
  <c r="H35" i="2"/>
  <c r="H32" i="2"/>
  <c r="H31" i="2"/>
  <c r="H30" i="2"/>
  <c r="H29" i="2"/>
  <c r="H27" i="2"/>
  <c r="H26" i="2"/>
  <c r="H25" i="2"/>
  <c r="H22" i="2"/>
  <c r="H21" i="2"/>
  <c r="H20" i="2"/>
  <c r="H19" i="2"/>
  <c r="H18" i="2"/>
  <c r="H17" i="2"/>
  <c r="H16" i="2"/>
  <c r="H15" i="2"/>
  <c r="H14" i="2"/>
  <c r="H13" i="2"/>
  <c r="H12" i="2"/>
  <c r="H11" i="2"/>
  <c r="J11" i="3" l="1"/>
  <c r="J49" i="3" s="1"/>
  <c r="G49" i="3"/>
  <c r="I19" i="1" s="1"/>
  <c r="I11" i="3"/>
  <c r="H11" i="3"/>
  <c r="G49" i="2"/>
  <c r="H49" i="2" s="1"/>
  <c r="I15" i="2"/>
  <c r="I19" i="2"/>
  <c r="I12" i="2"/>
  <c r="I16" i="2"/>
  <c r="I13" i="2"/>
  <c r="I17" i="2"/>
  <c r="I31" i="2"/>
  <c r="I14" i="2"/>
  <c r="I18" i="2"/>
  <c r="I32" i="2"/>
  <c r="I35" i="2"/>
  <c r="I30" i="2"/>
  <c r="I29" i="2"/>
  <c r="I28" i="2"/>
  <c r="I27" i="2"/>
  <c r="I26" i="2"/>
  <c r="I25" i="2"/>
  <c r="I22" i="2"/>
  <c r="I21" i="2"/>
  <c r="I20" i="2"/>
  <c r="I11" i="2"/>
  <c r="H49" i="3" l="1"/>
  <c r="I49" i="3"/>
  <c r="I49" i="2"/>
  <c r="I17" i="1" l="1"/>
  <c r="I18" i="1" s="1"/>
  <c r="I25" i="1"/>
  <c r="I26" i="1" s="1"/>
  <c r="I27" i="1" s="1"/>
  <c r="I29" i="1" l="1"/>
  <c r="I30" i="1"/>
</calcChain>
</file>

<file path=xl/sharedStrings.xml><?xml version="1.0" encoding="utf-8"?>
<sst xmlns="http://schemas.openxmlformats.org/spreadsheetml/2006/main" count="184" uniqueCount="119">
  <si>
    <t>DESCRIPTION</t>
  </si>
  <si>
    <t>Date</t>
  </si>
  <si>
    <t xml:space="preserve"> </t>
  </si>
  <si>
    <t>AMOUNTS</t>
  </si>
  <si>
    <t>CONTRACTOR'S CERTIFICATION</t>
  </si>
  <si>
    <t>In accordance with the Contract Documents, based on on-site observations and other pertinent data, the Architect/Engineer certifies that, to the best of the Architect/Engineer's knowledge, information and belief, the work has progressed to the point indicated and that this is a true and correct statement of work performed and materials supplied by the Contractor, and that this statement of account and the amount due is correct and that all work and material has been performed in full accordance with the terms and conditions of the Contract Documents and authorized changes thereto.</t>
  </si>
  <si>
    <t>Vendor No.</t>
  </si>
  <si>
    <t xml:space="preserve">                                                              </t>
  </si>
  <si>
    <t xml:space="preserve">Application Period </t>
  </si>
  <si>
    <t>FPC Project Number</t>
  </si>
  <si>
    <t>Application Date</t>
  </si>
  <si>
    <t>Contract No.</t>
  </si>
  <si>
    <t>Purchase Order No.</t>
  </si>
  <si>
    <t>Project Title</t>
  </si>
  <si>
    <t>Payment Application No.</t>
  </si>
  <si>
    <t>WBS/Part  Number</t>
  </si>
  <si>
    <t>The undersigned Contractor certifies that to the best of his/her knowledge, information, and belief, the Work covered by this Application for Payment has been completed in accordance with the Contract Documents, that all amounts have been paid by the Contractor for Work for which previous Certificates for Payment were issued and payments received from the Owner, and that the current payment shown herein is now due.</t>
  </si>
  <si>
    <t>FROM</t>
  </si>
  <si>
    <t>TO</t>
  </si>
  <si>
    <t>APPLICATION FOR PAYMENT</t>
  </si>
  <si>
    <t>CHANGE ORDER SUMMARY</t>
  </si>
  <si>
    <t>Architect/Engineer Signature</t>
  </si>
  <si>
    <t>ADDITIONS</t>
  </si>
  <si>
    <t>DEDUCTIONS</t>
  </si>
  <si>
    <t>Total Owner approved change orders in prior months</t>
  </si>
  <si>
    <t>Total Owner approved change orders this month</t>
  </si>
  <si>
    <t>TOTAL</t>
  </si>
  <si>
    <t>ARCHITECT/ENGINEER'S CERTIFICATION</t>
  </si>
  <si>
    <t>Project Manager</t>
  </si>
  <si>
    <t>Fiscal Analyst</t>
  </si>
  <si>
    <t>Contractor Signature</t>
  </si>
  <si>
    <t>PROJECT NO.:</t>
  </si>
  <si>
    <t>APPLICATION NO.:</t>
  </si>
  <si>
    <t>WBS NO.:</t>
  </si>
  <si>
    <t>APPLICATION DATE:</t>
  </si>
  <si>
    <t>CONTRACT NO.:</t>
  </si>
  <si>
    <t>APPLICATION PERIOD:</t>
  </si>
  <si>
    <t>A</t>
  </si>
  <si>
    <t>B</t>
  </si>
  <si>
    <t>C</t>
  </si>
  <si>
    <t>D</t>
  </si>
  <si>
    <t>E</t>
  </si>
  <si>
    <t>F</t>
  </si>
  <si>
    <t>G</t>
  </si>
  <si>
    <t>H</t>
  </si>
  <si>
    <t>I</t>
  </si>
  <si>
    <t>ITEM NO.</t>
  </si>
  <si>
    <t>WORK COMPLETED</t>
  </si>
  <si>
    <t>THIS PERIOD</t>
  </si>
  <si>
    <t>TOTALS</t>
  </si>
  <si>
    <t>DESCRIPTION OF ITEM</t>
  </si>
  <si>
    <t>From</t>
  </si>
  <si>
    <t>To</t>
  </si>
  <si>
    <t>P.O. NUMBER</t>
  </si>
  <si>
    <t>Net increase/decrease by all change orders</t>
  </si>
  <si>
    <t>DATE</t>
  </si>
  <si>
    <t>AMOUNT CERTIFIED FOR PAYMENT</t>
  </si>
  <si>
    <t>COMMENTS:</t>
  </si>
  <si>
    <t>Columns F from Continuation Sheets</t>
  </si>
  <si>
    <t>Columns D+E from Continuation Sheets</t>
  </si>
  <si>
    <t>…………………..</t>
  </si>
  <si>
    <t>………………………………………………..a.</t>
  </si>
  <si>
    <t>………………………………………………b.</t>
  </si>
  <si>
    <t>of Completed Work……………………..</t>
  </si>
  <si>
    <t xml:space="preserve">of Stored Material……………………….. </t>
  </si>
  <si>
    <t>…………………………………………………………………………</t>
  </si>
  <si>
    <t>VALUE OF PUNCH LIST ITEMS</t>
  </si>
  <si>
    <t>SCHEDULED</t>
  </si>
  <si>
    <t>VALUE</t>
  </si>
  <si>
    <t>FROM PRIOR</t>
  </si>
  <si>
    <t>APPLICATION</t>
  </si>
  <si>
    <t>(D+E)</t>
  </si>
  <si>
    <t xml:space="preserve">MATERIALS </t>
  </si>
  <si>
    <t xml:space="preserve">PRESENTLY </t>
  </si>
  <si>
    <t>STORED</t>
  </si>
  <si>
    <t>(NOT IN D OR E)</t>
  </si>
  <si>
    <t>COMPLETED</t>
  </si>
  <si>
    <t>AND STORED</t>
  </si>
  <si>
    <t>TO DATE (D+E+F)</t>
  </si>
  <si>
    <t>%</t>
  </si>
  <si>
    <t>(G/C)</t>
  </si>
  <si>
    <t>BALANCE TO</t>
  </si>
  <si>
    <t>FINISH</t>
  </si>
  <si>
    <t>(C-G)</t>
  </si>
  <si>
    <t>RETAINAGE</t>
  </si>
  <si>
    <t>(IF VARIABLE</t>
  </si>
  <si>
    <t>RATE)</t>
  </si>
  <si>
    <t>Instructions for</t>
  </si>
  <si>
    <t>Facility Planning and Control</t>
  </si>
  <si>
    <t>Application and Certification for Payment Form</t>
  </si>
  <si>
    <r>
      <t>For Payment Application No. 1</t>
    </r>
    <r>
      <rPr>
        <b/>
        <sz val="11"/>
        <rFont val="Times New Roman"/>
        <family val="1"/>
      </rPr>
      <t>:</t>
    </r>
  </si>
  <si>
    <r>
      <t>·</t>
    </r>
    <r>
      <rPr>
        <sz val="7"/>
        <rFont val="Times New Roman"/>
        <family val="1"/>
      </rPr>
      <t xml:space="preserve">         </t>
    </r>
    <r>
      <rPr>
        <sz val="11"/>
        <rFont val="Times New Roman"/>
        <family val="1"/>
      </rPr>
      <t xml:space="preserve">On the </t>
    </r>
    <r>
      <rPr>
        <u/>
        <sz val="11"/>
        <rFont val="Times New Roman"/>
        <family val="1"/>
      </rPr>
      <t>Payment Application Tab</t>
    </r>
    <r>
      <rPr>
        <sz val="11"/>
        <rFont val="Times New Roman"/>
        <family val="1"/>
      </rPr>
      <t>, complete the fillable sections.</t>
    </r>
  </si>
  <si>
    <r>
      <t>·</t>
    </r>
    <r>
      <rPr>
        <sz val="7"/>
        <rFont val="Times New Roman"/>
        <family val="1"/>
      </rPr>
      <t xml:space="preserve">         </t>
    </r>
    <r>
      <rPr>
        <sz val="11"/>
        <rFont val="Times New Roman"/>
        <family val="1"/>
      </rPr>
      <t xml:space="preserve">On the </t>
    </r>
    <r>
      <rPr>
        <b/>
        <u/>
        <sz val="11"/>
        <rFont val="Times New Roman"/>
        <family val="1"/>
      </rPr>
      <t>Prior</t>
    </r>
    <r>
      <rPr>
        <u/>
        <sz val="11"/>
        <rFont val="Times New Roman"/>
        <family val="1"/>
      </rPr>
      <t xml:space="preserve"> App Continuation Sheet</t>
    </r>
    <r>
      <rPr>
        <sz val="11"/>
        <rFont val="Times New Roman"/>
        <family val="1"/>
      </rPr>
      <t xml:space="preserve">, complete Columns </t>
    </r>
    <r>
      <rPr>
        <b/>
        <sz val="11"/>
        <rFont val="Times New Roman"/>
        <family val="1"/>
      </rPr>
      <t>A-C</t>
    </r>
    <r>
      <rPr>
        <sz val="11"/>
        <rFont val="Times New Roman"/>
        <family val="1"/>
      </rPr>
      <t xml:space="preserve"> </t>
    </r>
    <r>
      <rPr>
        <b/>
        <sz val="11"/>
        <rFont val="Times New Roman"/>
        <family val="1"/>
      </rPr>
      <t>only</t>
    </r>
    <r>
      <rPr>
        <sz val="11"/>
        <rFont val="Times New Roman"/>
        <family val="1"/>
      </rPr>
      <t xml:space="preserve">.  These will auto-populate to the Current App Continuation Sheet for you.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</si>
  <si>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complete the following sections:</t>
    </r>
  </si>
  <si>
    <r>
      <t>o</t>
    </r>
    <r>
      <rPr>
        <sz val="7"/>
        <rFont val="Times New Roman"/>
        <family val="1"/>
      </rPr>
      <t xml:space="preserve">   </t>
    </r>
    <r>
      <rPr>
        <sz val="11"/>
        <rFont val="Times New Roman"/>
        <family val="1"/>
      </rPr>
      <t xml:space="preserve">Fill in Columns </t>
    </r>
    <r>
      <rPr>
        <b/>
        <sz val="11"/>
        <rFont val="Times New Roman"/>
        <family val="1"/>
      </rPr>
      <t>E and F</t>
    </r>
    <r>
      <rPr>
        <sz val="11"/>
        <rFont val="Times New Roman"/>
        <family val="1"/>
      </rPr>
      <t>.  Because this is Application No. 1, Column D will auto-populate with $0.00.</t>
    </r>
  </si>
  <si>
    <r>
      <t>o</t>
    </r>
    <r>
      <rPr>
        <sz val="7"/>
        <rFont val="Times New Roman"/>
        <family val="1"/>
      </rPr>
      <t xml:space="preserve">   </t>
    </r>
    <r>
      <rPr>
        <sz val="11"/>
        <rFont val="Times New Roman"/>
        <family val="1"/>
      </rPr>
      <t>Columns G-I and the Total Row at the bottom of the sheet will calculate for you.</t>
    </r>
  </si>
  <si>
    <r>
      <t>o</t>
    </r>
    <r>
      <rPr>
        <sz val="7"/>
        <rFont val="Times New Roman"/>
        <family val="1"/>
      </rPr>
      <t xml:space="preserve">   </t>
    </r>
    <r>
      <rPr>
        <sz val="11"/>
        <rFont val="Times New Roman"/>
        <family val="1"/>
      </rPr>
      <t>Once you have completed all of the line items return to the Payment Application tab to review information</t>
    </r>
  </si>
  <si>
    <r>
      <t>·</t>
    </r>
    <r>
      <rPr>
        <sz val="7"/>
        <rFont val="Times New Roman"/>
        <family val="1"/>
      </rPr>
      <t xml:space="preserve">         </t>
    </r>
    <r>
      <rPr>
        <sz val="11"/>
        <rFont val="Times New Roman"/>
        <family val="1"/>
      </rPr>
      <t>Save this spreadsheet to be used for your next Payment Application</t>
    </r>
  </si>
  <si>
    <r>
      <t>For Payment Application No. 2 and above</t>
    </r>
    <r>
      <rPr>
        <b/>
        <sz val="11"/>
        <rFont val="Times New Roman"/>
        <family val="1"/>
      </rPr>
      <t>:</t>
    </r>
  </si>
  <si>
    <r>
      <t>·</t>
    </r>
    <r>
      <rPr>
        <sz val="7"/>
        <rFont val="Times New Roman"/>
        <family val="1"/>
      </rPr>
      <t xml:space="preserve">         </t>
    </r>
    <r>
      <rPr>
        <sz val="11"/>
        <rFont val="Times New Roman"/>
        <family val="1"/>
      </rPr>
      <t xml:space="preserve">Open your saved prior Payment Application. </t>
    </r>
  </si>
  <si>
    <r>
      <t>·</t>
    </r>
    <r>
      <rPr>
        <sz val="7"/>
        <rFont val="Times New Roman"/>
        <family val="1"/>
      </rPr>
      <t xml:space="preserve">         </t>
    </r>
    <r>
      <rPr>
        <sz val="11"/>
        <rFont val="Times New Roman"/>
        <family val="1"/>
      </rPr>
      <t xml:space="preserve">Update pertinent information on the </t>
    </r>
    <r>
      <rPr>
        <u/>
        <sz val="11"/>
        <rFont val="Times New Roman"/>
        <family val="1"/>
      </rPr>
      <t>Payment Application Tab</t>
    </r>
    <r>
      <rPr>
        <sz val="11"/>
        <rFont val="Times New Roman"/>
        <family val="1"/>
      </rPr>
      <t xml:space="preserve">.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</si>
  <si>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xml:space="preserve">, select the line item data in Columns D-F, copy and paste </t>
    </r>
    <r>
      <rPr>
        <b/>
        <sz val="11"/>
        <rFont val="Times New Roman"/>
        <family val="1"/>
      </rPr>
      <t>AS VALUES</t>
    </r>
    <r>
      <rPr>
        <sz val="11"/>
        <rFont val="Times New Roman"/>
        <family val="1"/>
      </rPr>
      <t xml:space="preserve"> into </t>
    </r>
    <r>
      <rPr>
        <b/>
        <u/>
        <sz val="11"/>
        <rFont val="Times New Roman"/>
        <family val="1"/>
      </rPr>
      <t>Prior</t>
    </r>
    <r>
      <rPr>
        <u/>
        <sz val="11"/>
        <rFont val="Times New Roman"/>
        <family val="1"/>
      </rPr>
      <t xml:space="preserve"> App Continuation Sheet</t>
    </r>
    <r>
      <rPr>
        <sz val="11"/>
        <rFont val="Times New Roman"/>
        <family val="1"/>
      </rPr>
      <t xml:space="preserve"> Columns D-F.  </t>
    </r>
  </si>
  <si>
    <r>
      <t xml:space="preserve">      **</t>
    </r>
    <r>
      <rPr>
        <b/>
        <u/>
        <sz val="11"/>
        <rFont val="Times New Roman"/>
        <family val="1"/>
      </rPr>
      <t>NOTE:</t>
    </r>
    <r>
      <rPr>
        <sz val="11"/>
        <rFont val="Times New Roman"/>
        <family val="1"/>
      </rPr>
      <t xml:space="preserve"> It is important to paste “as values” (       ) to prevent copying the formula from Column D in
         the Current App Continuation Sheet Tab. </t>
    </r>
  </si>
  <si>
    <r>
      <t>·</t>
    </r>
    <r>
      <rPr>
        <sz val="7"/>
        <rFont val="Times New Roman"/>
        <family val="1"/>
      </rPr>
      <t xml:space="preserve">         </t>
    </r>
    <r>
      <rPr>
        <sz val="11"/>
        <rFont val="Times New Roman"/>
        <family val="1"/>
      </rPr>
      <t xml:space="preserve">If you need to add a line for an additional item not included on previous Pay Applications, you will need to add the line on the </t>
    </r>
    <r>
      <rPr>
        <u/>
        <sz val="11"/>
        <rFont val="Times New Roman"/>
        <family val="1"/>
      </rPr>
      <t>Prior App Continuation Sheet</t>
    </r>
    <r>
      <rPr>
        <sz val="11"/>
        <rFont val="Times New Roman"/>
        <family val="1"/>
      </rPr>
      <t xml:space="preserve"> first and complete Columns A-C. Then add a line on the </t>
    </r>
    <r>
      <rPr>
        <u/>
        <sz val="11"/>
        <rFont val="Times New Roman"/>
        <family val="1"/>
      </rPr>
      <t>Current App Continuation Sheet</t>
    </r>
    <r>
      <rPr>
        <sz val="11"/>
        <rFont val="Times New Roman"/>
        <family val="1"/>
      </rPr>
      <t>, Columns A-C will auto populate and you can fill in the values for the current application.</t>
    </r>
  </si>
  <si>
    <r>
      <t xml:space="preserve">                            5. </t>
    </r>
    <r>
      <rPr>
        <b/>
        <sz val="14"/>
        <rFont val="Arial"/>
        <family val="2"/>
      </rPr>
      <t>RETAINAGE</t>
    </r>
    <r>
      <rPr>
        <sz val="14"/>
        <rFont val="Arial"/>
        <family val="2"/>
      </rPr>
      <t>…………………….</t>
    </r>
  </si>
  <si>
    <r>
      <t xml:space="preserve">From: </t>
    </r>
    <r>
      <rPr>
        <sz val="11"/>
        <rFont val="Arial"/>
        <family val="2"/>
      </rPr>
      <t>(Contractor's name, address, city state, zip code)</t>
    </r>
  </si>
  <si>
    <r>
      <rPr>
        <b/>
        <sz val="14"/>
        <rFont val="Arial"/>
        <family val="2"/>
      </rPr>
      <t>TOTAL RETAINAGE</t>
    </r>
    <r>
      <rPr>
        <sz val="14"/>
        <rFont val="Arial"/>
        <family val="2"/>
      </rPr>
      <t xml:space="preserve"> (Line 5a + Line 5b) …...…....…………....……..………………...…</t>
    </r>
  </si>
  <si>
    <r>
      <t xml:space="preserve">                           6. </t>
    </r>
    <r>
      <rPr>
        <b/>
        <sz val="14"/>
        <rFont val="Arial"/>
        <family val="2"/>
      </rPr>
      <t>TOTAL EARNED LESS RETAINAGE</t>
    </r>
    <r>
      <rPr>
        <sz val="14"/>
        <rFont val="Arial"/>
        <family val="2"/>
      </rPr>
      <t xml:space="preserve"> (Line 4 minus Line 5)….……………………………………...……………………………………………………………………………</t>
    </r>
  </si>
  <si>
    <r>
      <t xml:space="preserve">                           7. </t>
    </r>
    <r>
      <rPr>
        <b/>
        <sz val="14"/>
        <rFont val="Arial"/>
        <family val="2"/>
      </rPr>
      <t xml:space="preserve">TOTAL EARNED </t>
    </r>
    <r>
      <rPr>
        <sz val="14"/>
        <rFont val="Arial"/>
        <family val="2"/>
      </rPr>
      <t>(Line 6 minus value of outstanding punch list items) ….………………………………..…..………………………………….……………………..…….</t>
    </r>
  </si>
  <si>
    <r>
      <t xml:space="preserve">                           8. </t>
    </r>
    <r>
      <rPr>
        <b/>
        <sz val="14"/>
        <rFont val="Arial"/>
        <family val="2"/>
      </rPr>
      <t>TOTAL EARNED FROM PREVIOUS CERTIFICATE</t>
    </r>
    <r>
      <rPr>
        <sz val="14"/>
        <rFont val="Arial"/>
        <family val="2"/>
      </rPr>
      <t>….…………………………………………..……………………………………………………………………………..</t>
    </r>
  </si>
  <si>
    <r>
      <t xml:space="preserve">                           9.  </t>
    </r>
    <r>
      <rPr>
        <b/>
        <sz val="14"/>
        <rFont val="Arial"/>
        <family val="2"/>
      </rPr>
      <t>AMOUNT DUE THIS STATEMENT</t>
    </r>
    <r>
      <rPr>
        <sz val="14"/>
        <rFont val="Arial"/>
        <family val="2"/>
      </rPr>
      <t xml:space="preserve"> (Line 7 minus line 8).…………………………………………………...………………………………………………………………………</t>
    </r>
  </si>
  <si>
    <r>
      <t xml:space="preserve">                         10.  </t>
    </r>
    <r>
      <rPr>
        <b/>
        <sz val="14"/>
        <rFont val="Arial"/>
        <family val="2"/>
      </rPr>
      <t xml:space="preserve">BALANCE TO COMPLETE CONTRACT, </t>
    </r>
    <r>
      <rPr>
        <sz val="14"/>
        <rFont val="Arial"/>
        <family val="2"/>
      </rPr>
      <t>including retainage</t>
    </r>
    <r>
      <rPr>
        <b/>
        <sz val="14"/>
        <rFont val="Arial"/>
        <family val="2"/>
      </rPr>
      <t xml:space="preserve"> </t>
    </r>
    <r>
      <rPr>
        <sz val="14"/>
        <rFont val="Arial"/>
        <family val="2"/>
      </rPr>
      <t>(Line 3 minus line 7).……………………………………………………………………………………</t>
    </r>
  </si>
  <si>
    <t>DATE:</t>
  </si>
  <si>
    <t>FPC - App. and Cert. for Payment for CMAR Projects  02/12/2026</t>
  </si>
  <si>
    <t>FACILITY PLANNING AND CONTROL - APPLICATION AND CERTIFICATION FOR PAYMENT
CONSTRUCTION MANAGEMENT AT RISK</t>
  </si>
  <si>
    <r>
      <t xml:space="preserve">                            3. </t>
    </r>
    <r>
      <rPr>
        <b/>
        <sz val="14"/>
        <rFont val="Arial"/>
        <family val="2"/>
      </rPr>
      <t>TOTAL TO DATE</t>
    </r>
    <r>
      <rPr>
        <sz val="14"/>
        <rFont val="Arial"/>
        <family val="2"/>
      </rPr>
      <t xml:space="preserve"> (Line 1 + Line 2)</t>
    </r>
    <r>
      <rPr>
        <b/>
        <sz val="14"/>
        <rFont val="Arial"/>
        <family val="2"/>
      </rPr>
      <t>......................................................................................................</t>
    </r>
  </si>
  <si>
    <r>
      <t xml:space="preserve">                            2. </t>
    </r>
    <r>
      <rPr>
        <b/>
        <sz val="14"/>
        <rFont val="Arial"/>
        <family val="2"/>
      </rPr>
      <t>TOTAL BY EXECUTED AUTHORIZATION REQUESTS................................................</t>
    </r>
  </si>
  <si>
    <r>
      <t xml:space="preserve">                            1. </t>
    </r>
    <r>
      <rPr>
        <b/>
        <sz val="14"/>
        <rFont val="Arial"/>
        <family val="2"/>
      </rPr>
      <t>ORIGINAL</t>
    </r>
    <r>
      <rPr>
        <sz val="14"/>
        <rFont val="Arial"/>
        <family val="2"/>
      </rPr>
      <t xml:space="preserve"> </t>
    </r>
    <r>
      <rPr>
        <b/>
        <sz val="14"/>
        <rFont val="Arial"/>
        <family val="2"/>
      </rPr>
      <t>COST OF THE WORK + CMAR FEE + CMAR SITE OFFICE &amp; STAFF COST........</t>
    </r>
  </si>
  <si>
    <r>
      <t xml:space="preserve">                            4. </t>
    </r>
    <r>
      <rPr>
        <b/>
        <sz val="14"/>
        <rFont val="Arial"/>
        <family val="2"/>
      </rPr>
      <t xml:space="preserve">TOTAL COMPLETED AND STORED TO DATE </t>
    </r>
    <r>
      <rPr>
        <sz val="14"/>
        <rFont val="Arial"/>
        <family val="2"/>
      </rPr>
      <t>(Columns G on continuation sheets)</t>
    </r>
    <r>
      <rPr>
        <b/>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</si>
</sst>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quot;$&quot;#,##0.00;[Red]&quot;$&quot;#,##0.00"/>
    <numFmt numFmtId="165" formatCode="0;[Red]0"/>
    <numFmt numFmtId="166" formatCode="[$-409]mmmm\ d\,\ yyyy;@"/>
    <numFmt numFmtId="167" formatCode="&quot;$&quot;#,##0.00"/>
  </numFmts>
  <fonts count="33" x14ac:knownFonts="1">
    <font>
      <sz val="10"/>
      <name val="Arial"/>
    </font>
    <font>
      <sz val="14"/>
      <name val="Arial"/>
      <family val="2"/>
    </font>
    <font>
      <sz val="10"/>
      <name val="Arial"/>
      <family val="2"/>
    </font>
    <font>
      <sz val="11"/>
      <name val="Arial"/>
      <family val="2"/>
    </font>
    <font>
      <sz val="12"/>
      <name val="Arial"/>
      <family val="2"/>
    </font>
    <font>
      <b/>
      <sz val="14"/>
      <name val="Arial"/>
      <family val="2"/>
    </font>
    <font>
      <b/>
      <sz val="11"/>
      <name val="Arial"/>
      <family val="2"/>
    </font>
    <font>
      <sz val="18"/>
      <name val="Arial"/>
      <family val="2"/>
    </font>
    <font>
      <sz val="8"/>
      <name val="Arial"/>
      <family val="2"/>
    </font>
    <font>
      <sz val="16"/>
      <name val="Arial"/>
      <family val="2"/>
    </font>
    <font>
      <b/>
      <u/>
      <sz val="11"/>
      <name val="Arial"/>
      <family val="2"/>
    </font>
    <font>
      <u/>
      <sz val="11"/>
      <name val="Arial"/>
      <family val="2"/>
    </font>
    <font>
      <b/>
      <u/>
      <sz val="14"/>
      <name val="Arial"/>
      <family val="2"/>
    </font>
    <font>
      <sz val="8"/>
      <color theme="1"/>
      <name val="Times New Roman"/>
      <family val="1"/>
    </font>
    <font>
      <sz val="8"/>
      <name val="Times New Roman"/>
      <family val="1"/>
    </font>
    <font>
      <b/>
      <u/>
      <sz val="12"/>
      <name val="Arial"/>
      <family val="2"/>
    </font>
    <font>
      <b/>
      <u/>
      <sz val="20"/>
      <name val="Arial"/>
      <family val="2"/>
    </font>
    <font>
      <b/>
      <sz val="8"/>
      <color theme="1"/>
      <name val="Times New Roman"/>
      <family val="1"/>
    </font>
    <font>
      <b/>
      <sz val="8"/>
      <name val="Times New Roman"/>
      <family val="1"/>
    </font>
    <font>
      <sz val="1"/>
      <color rgb="FFFFFFCC"/>
      <name val="Times New Roman"/>
      <family val="1"/>
    </font>
    <font>
      <sz val="8"/>
      <name val="Times New Roman"/>
      <family val="1"/>
    </font>
    <font>
      <b/>
      <sz val="8"/>
      <name val="Times New Roman"/>
      <family val="1"/>
    </font>
    <font>
      <b/>
      <sz val="8"/>
      <color theme="1"/>
      <name val="Times New Roman"/>
      <family val="1"/>
    </font>
    <font>
      <sz val="8"/>
      <color theme="1"/>
      <name val="Times New Roman"/>
      <family val="1"/>
    </font>
    <font>
      <b/>
      <sz val="14"/>
      <name val="Times New Roman"/>
      <family val="1"/>
    </font>
    <font>
      <sz val="12"/>
      <name val="Times New Roman"/>
      <family val="1"/>
    </font>
    <font>
      <b/>
      <u/>
      <sz val="11"/>
      <name val="Times New Roman"/>
      <family val="1"/>
    </font>
    <font>
      <b/>
      <sz val="11"/>
      <name val="Times New Roman"/>
      <family val="1"/>
    </font>
    <font>
      <sz val="11"/>
      <name val="Symbol"/>
      <family val="1"/>
      <charset val="2"/>
    </font>
    <font>
      <sz val="7"/>
      <name val="Times New Roman"/>
      <family val="1"/>
    </font>
    <font>
      <sz val="11"/>
      <name val="Times New Roman"/>
      <family val="1"/>
    </font>
    <font>
      <u/>
      <sz val="11"/>
      <name val="Times New Roman"/>
      <family val="1"/>
    </font>
    <font>
      <sz val="11"/>
      <name val="Courier New"/>
      <family val="3"/>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s>
  <cellStyleXfs count="1">
    <xf numFmtId="0" fontId="0" fillId="0" borderId="0"/>
  </cellStyleXfs>
  <cellXfs count="369">
    <xf numFmtId="0" fontId="0" fillId="0" borderId="0" xfId="0"/>
    <xf numFmtId="0" fontId="0" fillId="0" borderId="0" xfId="0" applyAlignment="1">
      <alignment vertical="center"/>
    </xf>
    <xf numFmtId="0" fontId="6" fillId="3" borderId="38" xfId="0" applyFont="1" applyFill="1" applyBorder="1" applyAlignment="1">
      <alignment horizontal="center" vertical="top"/>
    </xf>
    <xf numFmtId="0" fontId="0" fillId="3" borderId="21" xfId="0" applyFill="1" applyBorder="1" applyAlignment="1">
      <alignment horizontal="center" vertical="top"/>
    </xf>
    <xf numFmtId="8" fontId="9" fillId="0" borderId="3" xfId="0" applyNumberFormat="1" applyFont="1" applyBorder="1" applyAlignment="1">
      <alignment horizontal="center"/>
    </xf>
    <xf numFmtId="8" fontId="9" fillId="0" borderId="36" xfId="0" applyNumberFormat="1" applyFont="1" applyBorder="1" applyAlignment="1">
      <alignment horizontal="center"/>
    </xf>
    <xf numFmtId="8" fontId="9" fillId="0" borderId="0" xfId="0" applyNumberFormat="1" applyFont="1"/>
    <xf numFmtId="8" fontId="9" fillId="0" borderId="2" xfId="0" applyNumberFormat="1" applyFont="1" applyBorder="1"/>
    <xf numFmtId="8" fontId="9" fillId="0" borderId="0" xfId="0" applyNumberFormat="1" applyFont="1" applyAlignment="1">
      <alignment horizontal="center"/>
    </xf>
    <xf numFmtId="8" fontId="9" fillId="0" borderId="2" xfId="0" applyNumberFormat="1" applyFont="1" applyBorder="1" applyAlignment="1">
      <alignment horizontal="center"/>
    </xf>
    <xf numFmtId="0" fontId="3" fillId="3" borderId="10" xfId="0" applyFont="1" applyFill="1" applyBorder="1" applyAlignment="1">
      <alignment horizontal="center" vertical="center" wrapText="1"/>
    </xf>
    <xf numFmtId="8" fontId="9" fillId="0" borderId="0" xfId="0" applyNumberFormat="1" applyFont="1" applyAlignment="1">
      <alignment horizontal="left"/>
    </xf>
    <xf numFmtId="8" fontId="9" fillId="2" borderId="0" xfId="0" applyNumberFormat="1" applyFont="1" applyFill="1" applyAlignment="1">
      <alignment horizontal="center"/>
    </xf>
    <xf numFmtId="8" fontId="9" fillId="2" borderId="19" xfId="0" applyNumberFormat="1" applyFont="1" applyFill="1" applyBorder="1" applyAlignment="1">
      <alignment horizontal="center"/>
    </xf>
    <xf numFmtId="0" fontId="3" fillId="0" borderId="0" xfId="0" applyFont="1"/>
    <xf numFmtId="8" fontId="9" fillId="0" borderId="10" xfId="0" applyNumberFormat="1" applyFont="1" applyBorder="1"/>
    <xf numFmtId="164" fontId="7" fillId="0" borderId="0" xfId="0" applyNumberFormat="1" applyFont="1" applyAlignment="1">
      <alignment horizontal="center"/>
    </xf>
    <xf numFmtId="164" fontId="7" fillId="2" borderId="0" xfId="0" applyNumberFormat="1" applyFont="1" applyFill="1" applyAlignment="1">
      <alignment horizontal="center"/>
    </xf>
    <xf numFmtId="0" fontId="3" fillId="2" borderId="19" xfId="0" applyFont="1" applyFill="1" applyBorder="1"/>
    <xf numFmtId="8" fontId="9" fillId="0" borderId="16" xfId="0" applyNumberFormat="1" applyFont="1" applyBorder="1"/>
    <xf numFmtId="8" fontId="9" fillId="0" borderId="36" xfId="0" applyNumberFormat="1" applyFont="1" applyBorder="1"/>
    <xf numFmtId="8" fontId="3" fillId="3" borderId="10" xfId="0" applyNumberFormat="1" applyFont="1" applyFill="1" applyBorder="1" applyAlignment="1">
      <alignment horizontal="center" vertical="center" wrapText="1"/>
    </xf>
    <xf numFmtId="8" fontId="9" fillId="0" borderId="31" xfId="0" applyNumberFormat="1" applyFont="1" applyBorder="1"/>
    <xf numFmtId="8" fontId="9" fillId="0" borderId="9" xfId="0" applyNumberFormat="1" applyFont="1" applyBorder="1" applyAlignment="1">
      <alignment horizontal="center"/>
    </xf>
    <xf numFmtId="8" fontId="9" fillId="0" borderId="39" xfId="0" applyNumberFormat="1" applyFont="1" applyBorder="1" applyAlignment="1">
      <alignment horizontal="center"/>
    </xf>
    <xf numFmtId="0" fontId="3" fillId="2" borderId="43" xfId="0" applyFont="1" applyFill="1" applyBorder="1"/>
    <xf numFmtId="0" fontId="3" fillId="2" borderId="0" xfId="0" applyFont="1" applyFill="1"/>
    <xf numFmtId="164" fontId="7" fillId="2" borderId="9" xfId="0" applyNumberFormat="1" applyFont="1" applyFill="1" applyBorder="1" applyAlignment="1">
      <alignment horizontal="center"/>
    </xf>
    <xf numFmtId="0" fontId="4" fillId="2" borderId="16" xfId="0" applyFont="1" applyFill="1" applyBorder="1" applyAlignment="1">
      <alignment horizontal="center"/>
    </xf>
    <xf numFmtId="0" fontId="4" fillId="2" borderId="16" xfId="0" applyFont="1" applyFill="1" applyBorder="1"/>
    <xf numFmtId="0" fontId="11" fillId="3" borderId="10" xfId="0" applyFont="1" applyFill="1" applyBorder="1" applyAlignment="1">
      <alignment horizontal="center" vertical="center"/>
    </xf>
    <xf numFmtId="0" fontId="11" fillId="3" borderId="14" xfId="0" applyFont="1" applyFill="1" applyBorder="1" applyAlignment="1">
      <alignment horizontal="center" vertical="center"/>
    </xf>
    <xf numFmtId="0" fontId="0" fillId="2" borderId="5" xfId="0" applyFill="1" applyBorder="1" applyAlignment="1">
      <alignment horizontal="left" wrapText="1"/>
    </xf>
    <xf numFmtId="0" fontId="0" fillId="2" borderId="0" xfId="0" applyFill="1" applyAlignment="1">
      <alignment horizontal="left" wrapText="1"/>
    </xf>
    <xf numFmtId="0" fontId="3" fillId="2" borderId="0" xfId="0" applyFont="1" applyFill="1" applyAlignment="1">
      <alignment horizontal="justify" vertical="center" wrapText="1"/>
    </xf>
    <xf numFmtId="0" fontId="0" fillId="2" borderId="19" xfId="0" applyFill="1" applyBorder="1" applyAlignment="1">
      <alignment horizontal="justify" vertical="center" wrapText="1"/>
    </xf>
    <xf numFmtId="0" fontId="4" fillId="2" borderId="43" xfId="0" applyFont="1" applyFill="1" applyBorder="1" applyAlignment="1">
      <alignment horizontal="justify"/>
    </xf>
    <xf numFmtId="0" fontId="0" fillId="2" borderId="17" xfId="0" applyFill="1" applyBorder="1" applyAlignment="1">
      <alignment horizontal="justify"/>
    </xf>
    <xf numFmtId="0" fontId="0" fillId="2" borderId="18" xfId="0" applyFill="1" applyBorder="1" applyAlignment="1">
      <alignment horizontal="justify"/>
    </xf>
    <xf numFmtId="0" fontId="0" fillId="0" borderId="0" xfId="0" applyAlignment="1">
      <alignment horizontal="justify" vertical="center"/>
    </xf>
    <xf numFmtId="0" fontId="3" fillId="0" borderId="0" xfId="0" applyFont="1" applyAlignment="1">
      <alignment horizontal="justify"/>
    </xf>
    <xf numFmtId="0" fontId="3" fillId="0" borderId="19" xfId="0" applyFont="1" applyBorder="1" applyAlignment="1">
      <alignment horizontal="justify"/>
    </xf>
    <xf numFmtId="0" fontId="0" fillId="2" borderId="43" xfId="0" applyFill="1" applyBorder="1"/>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0" borderId="0" xfId="0" applyFont="1"/>
    <xf numFmtId="0" fontId="0" fillId="0" borderId="2" xfId="0" applyBorder="1"/>
    <xf numFmtId="0" fontId="13" fillId="0" borderId="0" xfId="0" applyFont="1" applyAlignment="1" applyProtection="1">
      <alignment horizontal="center"/>
      <protection locked="0"/>
    </xf>
    <xf numFmtId="0" fontId="13" fillId="0" borderId="0" xfId="0" applyFont="1" applyAlignment="1" applyProtection="1">
      <alignment horizontal="left"/>
      <protection locked="0"/>
    </xf>
    <xf numFmtId="8" fontId="13" fillId="0" borderId="0" xfId="0" applyNumberFormat="1" applyFont="1" applyAlignment="1" applyProtection="1">
      <alignment horizontal="right"/>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0" fontId="13" fillId="3" borderId="50" xfId="0" applyFont="1" applyFill="1" applyBorder="1"/>
    <xf numFmtId="0" fontId="14" fillId="0" borderId="51" xfId="0" applyFont="1" applyBorder="1" applyAlignment="1">
      <alignment horizontal="center"/>
    </xf>
    <xf numFmtId="0" fontId="14" fillId="0" borderId="0" xfId="0" applyFont="1"/>
    <xf numFmtId="0" fontId="13" fillId="3" borderId="15" xfId="0" applyFont="1" applyFill="1" applyBorder="1"/>
    <xf numFmtId="14" fontId="14" fillId="0" borderId="10" xfId="0" applyNumberFormat="1" applyFont="1" applyBorder="1" applyAlignment="1">
      <alignment horizontal="center"/>
    </xf>
    <xf numFmtId="0" fontId="14" fillId="0" borderId="10" xfId="0" applyFont="1" applyBorder="1" applyAlignment="1">
      <alignment horizontal="left"/>
    </xf>
    <xf numFmtId="0" fontId="14" fillId="3" borderId="10" xfId="0" applyFont="1" applyFill="1" applyBorder="1" applyAlignment="1">
      <alignment horizontal="center"/>
    </xf>
    <xf numFmtId="0" fontId="14" fillId="3" borderId="27" xfId="0" applyFont="1" applyFill="1" applyBorder="1" applyAlignment="1">
      <alignment horizontal="center"/>
    </xf>
    <xf numFmtId="0" fontId="13" fillId="2" borderId="8" xfId="0" applyFont="1" applyFill="1" applyBorder="1"/>
    <xf numFmtId="0" fontId="14" fillId="2" borderId="54" xfId="0" applyFont="1" applyFill="1" applyBorder="1"/>
    <xf numFmtId="0" fontId="17" fillId="4" borderId="50" xfId="0" applyFont="1" applyFill="1" applyBorder="1" applyAlignment="1">
      <alignment horizontal="center"/>
    </xf>
    <xf numFmtId="0" fontId="17" fillId="4" borderId="29" xfId="0" applyFont="1" applyFill="1" applyBorder="1" applyAlignment="1">
      <alignment horizontal="center"/>
    </xf>
    <xf numFmtId="0" fontId="17" fillId="4" borderId="28" xfId="0" applyFont="1" applyFill="1" applyBorder="1" applyAlignment="1">
      <alignment horizontal="center"/>
    </xf>
    <xf numFmtId="0" fontId="13" fillId="3" borderId="58" xfId="0" applyFont="1" applyFill="1" applyBorder="1" applyAlignment="1">
      <alignment horizontal="center" vertical="top" wrapText="1"/>
    </xf>
    <xf numFmtId="0" fontId="13" fillId="3" borderId="52" xfId="0" applyFont="1" applyFill="1" applyBorder="1" applyAlignment="1">
      <alignment horizontal="center" vertical="top" wrapText="1"/>
    </xf>
    <xf numFmtId="0" fontId="13" fillId="3" borderId="44" xfId="0" applyFont="1" applyFill="1" applyBorder="1" applyAlignment="1">
      <alignment horizontal="center" vertical="top" wrapText="1"/>
    </xf>
    <xf numFmtId="0" fontId="13" fillId="3" borderId="59" xfId="0" applyFont="1" applyFill="1" applyBorder="1" applyAlignment="1">
      <alignment horizontal="center" vertical="top" wrapText="1"/>
    </xf>
    <xf numFmtId="0" fontId="13" fillId="3" borderId="35" xfId="0" applyFont="1" applyFill="1" applyBorder="1" applyAlignment="1">
      <alignment horizontal="center" vertical="top" wrapText="1"/>
    </xf>
    <xf numFmtId="0" fontId="13" fillId="3" borderId="48" xfId="0" applyFont="1" applyFill="1" applyBorder="1" applyAlignment="1">
      <alignment horizontal="center" vertical="top" wrapText="1"/>
    </xf>
    <xf numFmtId="0" fontId="19" fillId="3" borderId="0" xfId="0" applyFont="1" applyFill="1" applyAlignment="1">
      <alignment horizontal="center" vertical="top" wrapText="1"/>
    </xf>
    <xf numFmtId="0" fontId="14" fillId="3" borderId="0" xfId="0" applyFont="1" applyFill="1" applyAlignment="1">
      <alignment horizontal="center" vertical="top" wrapText="1"/>
    </xf>
    <xf numFmtId="0" fontId="13" fillId="0" borderId="0" xfId="0" applyFont="1" applyAlignment="1">
      <alignment horizontal="center"/>
    </xf>
    <xf numFmtId="0" fontId="13" fillId="0" borderId="0" xfId="0" applyFont="1" applyAlignment="1">
      <alignment horizontal="left"/>
    </xf>
    <xf numFmtId="8" fontId="13" fillId="0" borderId="0" xfId="0" applyNumberFormat="1" applyFont="1" applyAlignment="1">
      <alignment horizontal="right"/>
    </xf>
    <xf numFmtId="9" fontId="13" fillId="0" borderId="0" xfId="0" applyNumberFormat="1"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4" fillId="3" borderId="9" xfId="0" applyFont="1" applyFill="1" applyBorder="1" applyAlignment="1">
      <alignment horizontal="center"/>
    </xf>
    <xf numFmtId="0" fontId="18" fillId="3" borderId="9" xfId="0" applyFont="1" applyFill="1" applyBorder="1" applyAlignment="1">
      <alignment horizontal="left"/>
    </xf>
    <xf numFmtId="8" fontId="17" fillId="3" borderId="9" xfId="0" applyNumberFormat="1" applyFont="1" applyFill="1" applyBorder="1" applyAlignment="1">
      <alignment horizontal="right"/>
    </xf>
    <xf numFmtId="0" fontId="3" fillId="0" borderId="0" xfId="0" applyFont="1" applyAlignment="1">
      <alignment horizontal="justify" vertical="center" wrapText="1"/>
    </xf>
    <xf numFmtId="0" fontId="3" fillId="0" borderId="5" xfId="0" applyFont="1" applyBorder="1"/>
    <xf numFmtId="9" fontId="9" fillId="0" borderId="10" xfId="0" applyNumberFormat="1" applyFont="1" applyBorder="1" applyAlignment="1" applyProtection="1">
      <alignment horizontal="center" vertical="center"/>
      <protection locked="0"/>
    </xf>
    <xf numFmtId="8" fontId="4" fillId="0" borderId="10" xfId="0" applyNumberFormat="1" applyFont="1" applyBorder="1" applyAlignment="1" applyProtection="1">
      <alignment horizontal="center" vertical="center"/>
      <protection locked="0"/>
    </xf>
    <xf numFmtId="8" fontId="4" fillId="0" borderId="14" xfId="0" applyNumberFormat="1" applyFont="1" applyBorder="1" applyAlignment="1" applyProtection="1">
      <alignment horizontal="center" vertical="center"/>
      <protection locked="0"/>
    </xf>
    <xf numFmtId="0" fontId="20" fillId="3" borderId="9" xfId="0" applyFont="1" applyFill="1" applyBorder="1" applyAlignment="1">
      <alignment horizontal="center"/>
    </xf>
    <xf numFmtId="0" fontId="21" fillId="3" borderId="9" xfId="0" applyFont="1" applyFill="1" applyBorder="1" applyAlignment="1">
      <alignment horizontal="left"/>
    </xf>
    <xf numFmtId="8" fontId="22" fillId="3" borderId="9" xfId="0" applyNumberFormat="1" applyFont="1" applyFill="1" applyBorder="1" applyAlignment="1">
      <alignment horizontal="right"/>
    </xf>
    <xf numFmtId="0" fontId="20" fillId="0" borderId="0" xfId="0" applyFont="1" applyAlignment="1">
      <alignment horizontal="center"/>
    </xf>
    <xf numFmtId="0" fontId="20" fillId="0" borderId="0" xfId="0" applyFont="1" applyAlignment="1">
      <alignment horizontal="left"/>
    </xf>
    <xf numFmtId="0" fontId="14" fillId="0" borderId="29" xfId="0" applyFont="1" applyBorder="1" applyAlignment="1">
      <alignment horizontal="left"/>
    </xf>
    <xf numFmtId="14" fontId="14" fillId="0" borderId="10" xfId="0" applyNumberFormat="1" applyFont="1" applyBorder="1" applyAlignment="1">
      <alignment horizontal="center" vertical="center"/>
    </xf>
    <xf numFmtId="14" fontId="14" fillId="0" borderId="14" xfId="0" applyNumberFormat="1" applyFont="1" applyBorder="1" applyAlignment="1">
      <alignment horizontal="center" vertical="center"/>
    </xf>
    <xf numFmtId="8" fontId="14" fillId="0" borderId="0" xfId="0" applyNumberFormat="1" applyFont="1" applyAlignment="1">
      <alignment horizontal="right"/>
    </xf>
    <xf numFmtId="8" fontId="14" fillId="0" borderId="0" xfId="0" applyNumberFormat="1" applyFont="1" applyAlignment="1" applyProtection="1">
      <alignment horizontal="right"/>
      <protection locked="0"/>
    </xf>
    <xf numFmtId="9" fontId="14" fillId="0" borderId="0" xfId="0" applyNumberFormat="1" applyFont="1" applyAlignment="1">
      <alignment horizontal="right"/>
    </xf>
    <xf numFmtId="8" fontId="20" fillId="0" borderId="0" xfId="0" applyNumberFormat="1" applyFont="1" applyAlignment="1">
      <alignment horizontal="right"/>
    </xf>
    <xf numFmtId="8" fontId="20" fillId="0" borderId="0" xfId="0" applyNumberFormat="1" applyFont="1" applyAlignment="1" applyProtection="1">
      <alignment horizontal="right"/>
      <protection locked="0"/>
    </xf>
    <xf numFmtId="9" fontId="20" fillId="0" borderId="0" xfId="0" applyNumberFormat="1" applyFont="1" applyAlignment="1">
      <alignment horizontal="right"/>
    </xf>
    <xf numFmtId="9" fontId="21" fillId="3" borderId="9" xfId="0" applyNumberFormat="1" applyFont="1" applyFill="1" applyBorder="1" applyAlignment="1">
      <alignment horizontal="right"/>
    </xf>
    <xf numFmtId="0" fontId="14" fillId="0" borderId="0" xfId="0" applyFont="1" applyAlignment="1">
      <alignment horizontal="right"/>
    </xf>
    <xf numFmtId="0" fontId="14" fillId="2" borderId="38" xfId="0" applyFont="1" applyFill="1" applyBorder="1" applyAlignment="1">
      <alignment horizontal="center"/>
    </xf>
    <xf numFmtId="0" fontId="14" fillId="2" borderId="4" xfId="0" applyFont="1" applyFill="1" applyBorder="1" applyAlignment="1">
      <alignment horizontal="center"/>
    </xf>
    <xf numFmtId="0" fontId="14" fillId="2" borderId="37" xfId="0" applyFont="1" applyFill="1" applyBorder="1" applyAlignment="1">
      <alignment horizontal="center"/>
    </xf>
    <xf numFmtId="0" fontId="14" fillId="2" borderId="53" xfId="0" applyFont="1" applyFill="1" applyBorder="1" applyAlignment="1">
      <alignment horizontal="center"/>
    </xf>
    <xf numFmtId="0" fontId="14" fillId="2" borderId="0" xfId="0" applyFont="1" applyFill="1" applyAlignment="1">
      <alignment horizontal="center"/>
    </xf>
    <xf numFmtId="0" fontId="14" fillId="2" borderId="6" xfId="0" applyFont="1" applyFill="1" applyBorder="1" applyAlignment="1">
      <alignment horizontal="center"/>
    </xf>
    <xf numFmtId="0" fontId="14" fillId="2" borderId="3" xfId="0" applyFont="1" applyFill="1" applyBorder="1" applyAlignment="1">
      <alignment horizontal="center"/>
    </xf>
    <xf numFmtId="0" fontId="14" fillId="2" borderId="9" xfId="0" applyFont="1" applyFill="1" applyBorder="1" applyAlignment="1">
      <alignment horizontal="center"/>
    </xf>
    <xf numFmtId="14" fontId="14" fillId="2" borderId="54" xfId="0" applyNumberFormat="1" applyFont="1" applyFill="1" applyBorder="1" applyAlignment="1">
      <alignment horizontal="center" vertical="center"/>
    </xf>
    <xf numFmtId="14" fontId="14" fillId="2" borderId="55" xfId="0" applyNumberFormat="1" applyFont="1" applyFill="1" applyBorder="1" applyAlignment="1">
      <alignment horizontal="center" vertical="center"/>
    </xf>
    <xf numFmtId="9" fontId="18" fillId="3" borderId="9" xfId="0" applyNumberFormat="1" applyFont="1" applyFill="1" applyBorder="1" applyAlignment="1">
      <alignment horizontal="right"/>
    </xf>
    <xf numFmtId="8" fontId="14" fillId="0" borderId="0" xfId="0" applyNumberFormat="1" applyFont="1" applyProtection="1">
      <protection locked="0"/>
    </xf>
    <xf numFmtId="8" fontId="23" fillId="0" borderId="0" xfId="0" applyNumberFormat="1" applyFont="1" applyAlignment="1">
      <alignment horizontal="right"/>
    </xf>
    <xf numFmtId="167" fontId="14" fillId="2" borderId="4" xfId="0" applyNumberFormat="1" applyFont="1" applyFill="1" applyBorder="1" applyAlignment="1">
      <alignment horizontal="center"/>
    </xf>
    <xf numFmtId="167" fontId="14" fillId="2" borderId="0" xfId="0" applyNumberFormat="1" applyFont="1" applyFill="1" applyAlignment="1">
      <alignment horizontal="center"/>
    </xf>
    <xf numFmtId="167" fontId="17" fillId="4" borderId="29" xfId="0" applyNumberFormat="1" applyFont="1" applyFill="1" applyBorder="1" applyAlignment="1">
      <alignment horizontal="center"/>
    </xf>
    <xf numFmtId="167" fontId="13" fillId="3" borderId="52" xfId="0" applyNumberFormat="1" applyFont="1" applyFill="1" applyBorder="1" applyAlignment="1">
      <alignment horizontal="center" vertical="top" wrapText="1"/>
    </xf>
    <xf numFmtId="167" fontId="13" fillId="3" borderId="35" xfId="0" applyNumberFormat="1" applyFont="1" applyFill="1" applyBorder="1" applyAlignment="1">
      <alignment horizontal="center" vertical="top" wrapText="1"/>
    </xf>
    <xf numFmtId="167" fontId="14" fillId="3" borderId="0" xfId="0" applyNumberFormat="1" applyFont="1" applyFill="1" applyAlignment="1">
      <alignment horizontal="center" vertical="top" wrapText="1"/>
    </xf>
    <xf numFmtId="167" fontId="14" fillId="0" borderId="0" xfId="0" applyNumberFormat="1" applyFont="1"/>
    <xf numFmtId="8" fontId="14" fillId="0" borderId="0" xfId="0" applyNumberFormat="1" applyFont="1"/>
    <xf numFmtId="9" fontId="14" fillId="2" borderId="2" xfId="0" applyNumberFormat="1" applyFont="1" applyFill="1" applyBorder="1" applyAlignment="1">
      <alignment horizontal="center"/>
    </xf>
    <xf numFmtId="9" fontId="14" fillId="2" borderId="9" xfId="0" applyNumberFormat="1" applyFont="1" applyFill="1" applyBorder="1" applyAlignment="1">
      <alignment horizontal="center"/>
    </xf>
    <xf numFmtId="9" fontId="13" fillId="3" borderId="52" xfId="0" applyNumberFormat="1" applyFont="1" applyFill="1" applyBorder="1" applyAlignment="1">
      <alignment horizontal="center" vertical="top" wrapText="1"/>
    </xf>
    <xf numFmtId="9" fontId="13" fillId="3" borderId="35" xfId="0" applyNumberFormat="1" applyFont="1" applyFill="1" applyBorder="1" applyAlignment="1">
      <alignment horizontal="center" vertical="top" wrapText="1"/>
    </xf>
    <xf numFmtId="9" fontId="19" fillId="3" borderId="0" xfId="0" applyNumberFormat="1" applyFont="1" applyFill="1" applyAlignment="1">
      <alignment horizontal="center" vertical="top" wrapText="1"/>
    </xf>
    <xf numFmtId="9" fontId="14" fillId="0" borderId="0" xfId="0" applyNumberFormat="1" applyFont="1"/>
    <xf numFmtId="0" fontId="25" fillId="0" borderId="0" xfId="0" applyFont="1" applyAlignment="1">
      <alignment horizontal="center" vertical="center" wrapText="1"/>
    </xf>
    <xf numFmtId="0" fontId="0" fillId="0" borderId="0" xfId="0" applyAlignment="1">
      <alignment wrapText="1"/>
    </xf>
    <xf numFmtId="0" fontId="30" fillId="0" borderId="0" xfId="0" applyFont="1" applyAlignment="1">
      <alignment vertical="center" wrapText="1"/>
    </xf>
    <xf numFmtId="0" fontId="15" fillId="0" borderId="0" xfId="0" applyFont="1"/>
    <xf numFmtId="0" fontId="1" fillId="0" borderId="0" xfId="0" applyFont="1" applyAlignment="1">
      <alignment horizontal="right"/>
    </xf>
    <xf numFmtId="0" fontId="1" fillId="0" borderId="0" xfId="0" applyFont="1"/>
    <xf numFmtId="0" fontId="1" fillId="0" borderId="8" xfId="0" applyFont="1" applyBorder="1"/>
    <xf numFmtId="0" fontId="1" fillId="0" borderId="9" xfId="0" applyFont="1" applyBorder="1"/>
    <xf numFmtId="0" fontId="6" fillId="0" borderId="57" xfId="0" applyFont="1" applyBorder="1"/>
    <xf numFmtId="0" fontId="6" fillId="0" borderId="54" xfId="0" applyFont="1" applyBorder="1"/>
    <xf numFmtId="0" fontId="6" fillId="0" borderId="55" xfId="0" applyFont="1" applyBorder="1"/>
    <xf numFmtId="0" fontId="4" fillId="0" borderId="2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9" xfId="0" applyFont="1" applyBorder="1" applyAlignment="1">
      <alignment horizontal="center" vertical="center" wrapText="1"/>
    </xf>
    <xf numFmtId="0" fontId="12" fillId="3" borderId="24"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16" xfId="0" applyFont="1" applyBorder="1" applyAlignment="1">
      <alignment horizontal="center" vertical="center" wrapText="1"/>
    </xf>
    <xf numFmtId="8" fontId="1" fillId="0" borderId="40" xfId="0" applyNumberFormat="1" applyFont="1" applyBorder="1" applyAlignment="1">
      <alignment horizontal="center" vertical="center"/>
    </xf>
    <xf numFmtId="8" fontId="1" fillId="0" borderId="26" xfId="0" applyNumberFormat="1" applyFont="1" applyBorder="1" applyAlignment="1">
      <alignment horizontal="center" vertical="center"/>
    </xf>
    <xf numFmtId="8" fontId="1" fillId="0" borderId="34" xfId="0" applyNumberFormat="1" applyFont="1" applyBorder="1" applyAlignment="1">
      <alignment horizontal="center" vertical="center"/>
    </xf>
    <xf numFmtId="8" fontId="1" fillId="0" borderId="19" xfId="0" applyNumberFormat="1" applyFont="1" applyBorder="1" applyAlignment="1">
      <alignment horizontal="center" vertical="center"/>
    </xf>
    <xf numFmtId="8" fontId="1" fillId="0" borderId="41"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0" fillId="3" borderId="32"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5" fillId="0" borderId="57" xfId="0" applyFont="1" applyBorder="1" applyAlignment="1">
      <alignment horizontal="left"/>
    </xf>
    <xf numFmtId="0" fontId="5" fillId="0" borderId="54" xfId="0" applyFont="1" applyBorder="1" applyAlignment="1">
      <alignment horizontal="left"/>
    </xf>
    <xf numFmtId="0" fontId="5" fillId="0" borderId="56" xfId="0" applyFont="1" applyBorder="1" applyAlignment="1">
      <alignment horizontal="left"/>
    </xf>
    <xf numFmtId="0" fontId="4" fillId="2" borderId="4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33" xfId="0" applyFont="1" applyBorder="1" applyAlignment="1">
      <alignment horizontal="left"/>
    </xf>
    <xf numFmtId="0" fontId="3" fillId="0" borderId="3"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25" xfId="0" applyFont="1" applyBorder="1" applyAlignment="1">
      <alignment horizontal="left"/>
    </xf>
    <xf numFmtId="0" fontId="3" fillId="0" borderId="1" xfId="0" applyFont="1" applyBorder="1" applyAlignment="1">
      <alignment horizontal="left"/>
    </xf>
    <xf numFmtId="0" fontId="2" fillId="0" borderId="33" xfId="0" applyFont="1" applyBorder="1" applyAlignment="1">
      <alignment horizontal="left"/>
    </xf>
    <xf numFmtId="0" fontId="2" fillId="0" borderId="3" xfId="0" applyFont="1" applyBorder="1" applyAlignment="1">
      <alignment horizontal="left"/>
    </xf>
    <xf numFmtId="0" fontId="2" fillId="0" borderId="36"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2" xfId="0" applyFont="1" applyBorder="1" applyAlignment="1">
      <alignment horizontal="left"/>
    </xf>
    <xf numFmtId="0" fontId="2" fillId="0" borderId="25" xfId="0" applyFont="1" applyBorder="1" applyAlignment="1">
      <alignment horizontal="left"/>
    </xf>
    <xf numFmtId="0" fontId="2" fillId="0" borderId="1" xfId="0" applyFont="1" applyBorder="1" applyAlignment="1">
      <alignment horizontal="left"/>
    </xf>
    <xf numFmtId="0" fontId="2" fillId="0" borderId="31" xfId="0" applyFont="1" applyBorder="1" applyAlignment="1">
      <alignment horizontal="left"/>
    </xf>
    <xf numFmtId="0" fontId="3" fillId="0" borderId="33"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0" xfId="0" applyFont="1" applyAlignment="1">
      <alignment horizontal="justify" vertical="center" wrapText="1"/>
    </xf>
    <xf numFmtId="0" fontId="3" fillId="0" borderId="19" xfId="0" applyFont="1" applyBorder="1" applyAlignment="1">
      <alignment horizontal="justify" vertical="center" wrapText="1"/>
    </xf>
    <xf numFmtId="0" fontId="10" fillId="3" borderId="3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8" fontId="4" fillId="0" borderId="52" xfId="0" applyNumberFormat="1" applyFont="1" applyBorder="1" applyAlignment="1">
      <alignment horizontal="center" vertical="center"/>
    </xf>
    <xf numFmtId="0" fontId="4" fillId="0" borderId="35" xfId="0" applyFont="1" applyBorder="1" applyAlignment="1">
      <alignment horizontal="center" vertical="center"/>
    </xf>
    <xf numFmtId="0" fontId="4" fillId="0" borderId="13" xfId="0" applyFont="1" applyBorder="1" applyAlignment="1">
      <alignment horizontal="center" vertical="center"/>
    </xf>
    <xf numFmtId="8" fontId="4" fillId="0" borderId="44" xfId="0" applyNumberFormat="1"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1" xfId="0" applyFont="1" applyBorder="1" applyAlignment="1">
      <alignment horizontal="left" vertical="center"/>
    </xf>
    <xf numFmtId="8" fontId="9" fillId="0" borderId="10" xfId="0" applyNumberFormat="1" applyFont="1" applyBorder="1" applyAlignment="1">
      <alignment horizontal="center"/>
    </xf>
    <xf numFmtId="8" fontId="9" fillId="0" borderId="14" xfId="0" applyNumberFormat="1" applyFont="1" applyBorder="1" applyAlignment="1">
      <alignment horizontal="center"/>
    </xf>
    <xf numFmtId="0" fontId="6" fillId="3" borderId="16" xfId="0" applyFont="1" applyFill="1" applyBorder="1" applyAlignment="1">
      <alignment horizontal="center" vertical="center"/>
    </xf>
    <xf numFmtId="0" fontId="9" fillId="0" borderId="40"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14" fontId="7" fillId="0" borderId="12" xfId="0" applyNumberFormat="1" applyFont="1" applyBorder="1" applyAlignment="1" applyProtection="1">
      <alignment horizontal="center" vertical="center" wrapText="1"/>
      <protection locked="0"/>
    </xf>
    <xf numFmtId="14" fontId="7" fillId="0" borderId="11" xfId="0" applyNumberFormat="1"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1" fillId="0" borderId="5" xfId="0" applyFont="1" applyBorder="1" applyAlignment="1">
      <alignment horizontal="left"/>
    </xf>
    <xf numFmtId="0" fontId="1" fillId="0" borderId="0" xfId="0" applyFont="1" applyAlignment="1">
      <alignment horizontal="left"/>
    </xf>
    <xf numFmtId="8" fontId="9" fillId="3" borderId="10" xfId="0" applyNumberFormat="1" applyFont="1" applyFill="1" applyBorder="1" applyAlignment="1">
      <alignment horizontal="center"/>
    </xf>
    <xf numFmtId="8" fontId="9" fillId="3" borderId="14" xfId="0" applyNumberFormat="1" applyFont="1" applyFill="1" applyBorder="1" applyAlignment="1">
      <alignment horizontal="center"/>
    </xf>
    <xf numFmtId="8" fontId="9" fillId="0" borderId="47" xfId="0" applyNumberFormat="1" applyFont="1" applyBorder="1" applyAlignment="1">
      <alignment horizontal="center"/>
    </xf>
    <xf numFmtId="8" fontId="9" fillId="0" borderId="45" xfId="0" applyNumberFormat="1" applyFont="1" applyBorder="1" applyAlignment="1">
      <alignment horizontal="center"/>
    </xf>
    <xf numFmtId="0" fontId="6" fillId="3" borderId="10" xfId="0" applyFont="1" applyFill="1" applyBorder="1" applyAlignment="1">
      <alignment horizontal="center" vertical="center"/>
    </xf>
    <xf numFmtId="0" fontId="1" fillId="0" borderId="5" xfId="0" applyFont="1" applyBorder="1"/>
    <xf numFmtId="0" fontId="1" fillId="0" borderId="0" xfId="0" applyFont="1"/>
    <xf numFmtId="0" fontId="6" fillId="3" borderId="42" xfId="0" applyFont="1" applyFill="1" applyBorder="1" applyAlignment="1">
      <alignment horizontal="center" vertical="center"/>
    </xf>
    <xf numFmtId="8" fontId="9" fillId="0" borderId="10" xfId="0" applyNumberFormat="1" applyFont="1" applyBorder="1" applyAlignment="1" applyProtection="1">
      <alignment horizontal="center"/>
      <protection locked="0"/>
    </xf>
    <xf numFmtId="8" fontId="9" fillId="0" borderId="14" xfId="0" applyNumberFormat="1" applyFont="1" applyBorder="1" applyAlignment="1" applyProtection="1">
      <alignment horizontal="center"/>
      <protection locked="0"/>
    </xf>
    <xf numFmtId="0" fontId="5" fillId="2" borderId="41" xfId="0" applyFont="1" applyFill="1" applyBorder="1" applyAlignment="1">
      <alignment horizontal="center"/>
    </xf>
    <xf numFmtId="0" fontId="1" fillId="2" borderId="9" xfId="0" applyFont="1" applyFill="1" applyBorder="1" applyAlignment="1">
      <alignment horizontal="center"/>
    </xf>
    <xf numFmtId="0" fontId="1" fillId="2" borderId="17" xfId="0" applyFont="1" applyFill="1" applyBorder="1" applyAlignment="1">
      <alignment horizontal="center"/>
    </xf>
    <xf numFmtId="0" fontId="6" fillId="3" borderId="32" xfId="0" applyFont="1" applyFill="1" applyBorder="1" applyAlignment="1">
      <alignment horizontal="center" vertical="center"/>
    </xf>
    <xf numFmtId="0" fontId="3" fillId="3" borderId="20" xfId="0" applyFont="1" applyFill="1" applyBorder="1" applyAlignment="1">
      <alignment vertical="center"/>
    </xf>
    <xf numFmtId="0" fontId="9" fillId="0" borderId="10" xfId="0" applyFont="1" applyBorder="1" applyAlignment="1" applyProtection="1">
      <alignment horizontal="left" vertical="top" wrapText="1"/>
      <protection locked="0"/>
    </xf>
    <xf numFmtId="165" fontId="7" fillId="0" borderId="40" xfId="0" applyNumberFormat="1" applyFont="1" applyBorder="1" applyAlignment="1" applyProtection="1">
      <alignment horizontal="center" vertical="center"/>
      <protection locked="0"/>
    </xf>
    <xf numFmtId="165" fontId="7" fillId="0" borderId="36" xfId="0" applyNumberFormat="1" applyFont="1" applyBorder="1" applyAlignment="1" applyProtection="1">
      <alignment horizontal="center" vertical="center"/>
      <protection locked="0"/>
    </xf>
    <xf numFmtId="165" fontId="7" fillId="0" borderId="30" xfId="0" applyNumberFormat="1" applyFont="1" applyBorder="1" applyAlignment="1" applyProtection="1">
      <alignment horizontal="center" vertical="center"/>
      <protection locked="0"/>
    </xf>
    <xf numFmtId="165" fontId="7" fillId="0" borderId="31" xfId="0" applyNumberFormat="1" applyFont="1" applyBorder="1" applyAlignment="1" applyProtection="1">
      <alignment horizontal="center" vertical="center"/>
      <protection locked="0"/>
    </xf>
    <xf numFmtId="166" fontId="9" fillId="0" borderId="16" xfId="0" applyNumberFormat="1" applyFont="1" applyBorder="1" applyAlignment="1" applyProtection="1">
      <alignment horizontal="center" vertical="center"/>
      <protection locked="0"/>
    </xf>
    <xf numFmtId="166" fontId="9" fillId="0" borderId="11" xfId="0" applyNumberFormat="1" applyFont="1" applyBorder="1" applyAlignment="1" applyProtection="1">
      <alignment horizontal="center" vertical="center"/>
      <protection locked="0"/>
    </xf>
    <xf numFmtId="166" fontId="9" fillId="0" borderId="12" xfId="0" applyNumberFormat="1"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7" fillId="0" borderId="40"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3" fillId="0" borderId="24" xfId="0" applyFont="1" applyBorder="1" applyAlignment="1">
      <alignment horizontal="center"/>
    </xf>
    <xf numFmtId="0" fontId="3" fillId="0" borderId="4" xfId="0" applyFont="1" applyBorder="1" applyAlignment="1">
      <alignment horizontal="center"/>
    </xf>
    <xf numFmtId="0" fontId="3" fillId="0" borderId="37"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2" fillId="0" borderId="57" xfId="0" applyFont="1" applyBorder="1" applyAlignment="1">
      <alignment horizontal="left" wrapText="1"/>
    </xf>
    <xf numFmtId="0" fontId="2" fillId="0" borderId="54" xfId="0" applyFont="1" applyBorder="1" applyAlignment="1">
      <alignment horizontal="left" wrapText="1"/>
    </xf>
    <xf numFmtId="0" fontId="2" fillId="0" borderId="56" xfId="0" applyFont="1" applyBorder="1" applyAlignment="1">
      <alignment horizontal="left" wrapText="1"/>
    </xf>
    <xf numFmtId="0" fontId="2" fillId="0" borderId="57" xfId="0" applyFont="1" applyBorder="1" applyAlignment="1">
      <alignment horizontal="left"/>
    </xf>
    <xf numFmtId="0" fontId="2" fillId="0" borderId="54" xfId="0" applyFont="1" applyBorder="1" applyAlignment="1">
      <alignment horizontal="left"/>
    </xf>
    <xf numFmtId="0" fontId="2" fillId="0" borderId="56" xfId="0" applyFont="1" applyBorder="1" applyAlignment="1">
      <alignment horizontal="left"/>
    </xf>
    <xf numFmtId="166" fontId="2" fillId="0" borderId="38" xfId="0" applyNumberFormat="1" applyFont="1" applyBorder="1" applyAlignment="1" applyProtection="1">
      <alignment horizontal="center" wrapText="1"/>
      <protection locked="0"/>
    </xf>
    <xf numFmtId="166" fontId="2" fillId="0" borderId="4" xfId="0" applyNumberFormat="1" applyFont="1" applyBorder="1" applyAlignment="1" applyProtection="1">
      <alignment horizontal="center" wrapText="1"/>
      <protection locked="0"/>
    </xf>
    <xf numFmtId="166" fontId="2" fillId="0" borderId="23" xfId="0" applyNumberFormat="1" applyFont="1" applyBorder="1" applyAlignment="1" applyProtection="1">
      <alignment horizontal="center" wrapText="1"/>
      <protection locked="0"/>
    </xf>
    <xf numFmtId="166" fontId="2" fillId="0" borderId="34" xfId="0" applyNumberFormat="1" applyFont="1" applyBorder="1" applyAlignment="1" applyProtection="1">
      <alignment horizontal="center" wrapText="1"/>
      <protection locked="0"/>
    </xf>
    <xf numFmtId="166" fontId="2" fillId="0" borderId="0" xfId="0" applyNumberFormat="1" applyFont="1" applyAlignment="1" applyProtection="1">
      <alignment horizontal="center" wrapText="1"/>
      <protection locked="0"/>
    </xf>
    <xf numFmtId="166" fontId="2" fillId="0" borderId="19" xfId="0" applyNumberFormat="1" applyFont="1" applyBorder="1" applyAlignment="1" applyProtection="1">
      <alignment horizontal="center" wrapText="1"/>
      <protection locked="0"/>
    </xf>
    <xf numFmtId="166" fontId="0" fillId="0" borderId="38"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23" xfId="0" applyNumberFormat="1" applyBorder="1" applyAlignment="1" applyProtection="1">
      <alignment horizontal="center"/>
      <protection locked="0"/>
    </xf>
    <xf numFmtId="166" fontId="0" fillId="0" borderId="34" xfId="0" applyNumberFormat="1" applyBorder="1" applyAlignment="1" applyProtection="1">
      <alignment horizontal="center"/>
      <protection locked="0"/>
    </xf>
    <xf numFmtId="166" fontId="0" fillId="0" borderId="0" xfId="0" applyNumberFormat="1" applyAlignment="1" applyProtection="1">
      <alignment horizontal="center"/>
      <protection locked="0"/>
    </xf>
    <xf numFmtId="166" fontId="0" fillId="0" borderId="19" xfId="0" applyNumberFormat="1" applyBorder="1" applyAlignment="1" applyProtection="1">
      <alignment horizontal="center"/>
      <protection locked="0"/>
    </xf>
    <xf numFmtId="0" fontId="2" fillId="2" borderId="5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0" borderId="46" xfId="0" applyFont="1" applyBorder="1" applyAlignment="1">
      <alignment horizontal="left"/>
    </xf>
    <xf numFmtId="0" fontId="2" fillId="0" borderId="55" xfId="0" applyFont="1" applyBorder="1" applyAlignment="1">
      <alignment horizontal="left"/>
    </xf>
    <xf numFmtId="0" fontId="5" fillId="0" borderId="46" xfId="0" applyFont="1" applyBorder="1" applyAlignment="1">
      <alignment horizontal="left" wrapText="1"/>
    </xf>
    <xf numFmtId="0" fontId="5" fillId="0" borderId="54" xfId="0" applyFont="1" applyBorder="1" applyAlignment="1">
      <alignment horizontal="left" wrapText="1"/>
    </xf>
    <xf numFmtId="0" fontId="5" fillId="0" borderId="55" xfId="0" applyFont="1" applyBorder="1" applyAlignment="1">
      <alignment horizontal="left" wrapText="1"/>
    </xf>
    <xf numFmtId="166" fontId="9" fillId="0" borderId="34" xfId="0" applyNumberFormat="1" applyFont="1" applyBorder="1" applyAlignment="1" applyProtection="1">
      <alignment horizontal="center" vertical="center"/>
      <protection locked="0"/>
    </xf>
    <xf numFmtId="166" fontId="9" fillId="0" borderId="2" xfId="0" applyNumberFormat="1" applyFont="1" applyBorder="1" applyAlignment="1" applyProtection="1">
      <alignment horizontal="center" vertical="center"/>
      <protection locked="0"/>
    </xf>
    <xf numFmtId="166" fontId="9" fillId="0" borderId="41" xfId="0" applyNumberFormat="1" applyFont="1" applyBorder="1" applyAlignment="1" applyProtection="1">
      <alignment horizontal="center" vertical="center"/>
      <protection locked="0"/>
    </xf>
    <xf numFmtId="166" fontId="9" fillId="0" borderId="39" xfId="0" applyNumberFormat="1" applyFont="1" applyBorder="1" applyAlignment="1" applyProtection="1">
      <alignment horizontal="center" vertical="center"/>
      <protection locked="0"/>
    </xf>
    <xf numFmtId="1" fontId="9" fillId="0" borderId="34"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1" fontId="9" fillId="0" borderId="41" xfId="0" applyNumberFormat="1" applyFont="1" applyBorder="1" applyAlignment="1" applyProtection="1">
      <alignment horizontal="center" vertical="center"/>
      <protection locked="0"/>
    </xf>
    <xf numFmtId="1" fontId="9" fillId="0" borderId="39" xfId="0" applyNumberFormat="1" applyFont="1" applyBorder="1" applyAlignment="1" applyProtection="1">
      <alignment horizontal="center" vertical="center"/>
      <protection locked="0"/>
    </xf>
    <xf numFmtId="0" fontId="3" fillId="0" borderId="33" xfId="0" applyFont="1" applyBorder="1" applyAlignment="1">
      <alignment horizontal="left" vertical="center" wrapText="1"/>
    </xf>
    <xf numFmtId="0" fontId="3" fillId="0" borderId="3"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15" fillId="0" borderId="5" xfId="0" applyFont="1" applyBorder="1" applyAlignment="1">
      <alignment horizontal="center"/>
    </xf>
    <xf numFmtId="0" fontId="15" fillId="0" borderId="0" xfId="0" applyFont="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7" xfId="0" applyFont="1" applyBorder="1" applyAlignment="1">
      <alignment horizontal="center"/>
    </xf>
    <xf numFmtId="8" fontId="9" fillId="0" borderId="38" xfId="0" applyNumberFormat="1" applyFont="1" applyBorder="1" applyAlignment="1" applyProtection="1">
      <alignment horizontal="center" vertical="center" wrapText="1"/>
      <protection locked="0"/>
    </xf>
    <xf numFmtId="8" fontId="9" fillId="0" borderId="23" xfId="0" applyNumberFormat="1" applyFont="1" applyBorder="1" applyAlignment="1" applyProtection="1">
      <alignment horizontal="center" vertical="center" wrapText="1"/>
      <protection locked="0"/>
    </xf>
    <xf numFmtId="8" fontId="9" fillId="0" borderId="41" xfId="0" applyNumberFormat="1" applyFont="1" applyBorder="1" applyAlignment="1" applyProtection="1">
      <alignment horizontal="center" vertical="center" wrapText="1"/>
      <protection locked="0"/>
    </xf>
    <xf numFmtId="8" fontId="9" fillId="0" borderId="7" xfId="0" applyNumberFormat="1" applyFont="1" applyBorder="1" applyAlignment="1" applyProtection="1">
      <alignment horizontal="center" vertical="center" wrapText="1"/>
      <protection locked="0"/>
    </xf>
    <xf numFmtId="8" fontId="7" fillId="3" borderId="38" xfId="0" applyNumberFormat="1" applyFont="1" applyFill="1" applyBorder="1" applyAlignment="1">
      <alignment horizontal="center" vertical="center" wrapText="1"/>
    </xf>
    <xf numFmtId="8" fontId="7" fillId="3" borderId="23" xfId="0" applyNumberFormat="1" applyFont="1" applyFill="1" applyBorder="1" applyAlignment="1">
      <alignment horizontal="center" vertical="center" wrapText="1"/>
    </xf>
    <xf numFmtId="8" fontId="7" fillId="3" borderId="34" xfId="0" applyNumberFormat="1" applyFont="1" applyFill="1" applyBorder="1" applyAlignment="1">
      <alignment horizontal="center" vertical="center" wrapText="1"/>
    </xf>
    <xf numFmtId="8" fontId="7" fillId="3" borderId="19" xfId="0" applyNumberFormat="1" applyFont="1" applyFill="1" applyBorder="1" applyAlignment="1">
      <alignment horizontal="center" vertical="center" wrapText="1"/>
    </xf>
    <xf numFmtId="8" fontId="7" fillId="3" borderId="41" xfId="0" applyNumberFormat="1" applyFont="1" applyFill="1" applyBorder="1" applyAlignment="1">
      <alignment horizontal="center" vertical="center" wrapText="1"/>
    </xf>
    <xf numFmtId="8" fontId="7" fillId="3" borderId="7"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3" xfId="0" applyFont="1" applyBorder="1"/>
    <xf numFmtId="0" fontId="1" fillId="0" borderId="3" xfId="0" applyFont="1" applyBorder="1"/>
    <xf numFmtId="0" fontId="3" fillId="2" borderId="24" xfId="0" applyFont="1" applyFill="1" applyBorder="1" applyAlignment="1">
      <alignment horizontal="center"/>
    </xf>
    <xf numFmtId="0" fontId="3" fillId="2" borderId="4" xfId="0" applyFont="1" applyFill="1" applyBorder="1" applyAlignment="1">
      <alignment horizontal="center"/>
    </xf>
    <xf numFmtId="0" fontId="3" fillId="2" borderId="23"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3" fillId="2" borderId="19"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7" xfId="0" applyFont="1" applyFill="1" applyBorder="1" applyAlignment="1">
      <alignment horizontal="center"/>
    </xf>
    <xf numFmtId="0" fontId="2" fillId="0" borderId="2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3" fillId="3" borderId="38" xfId="0" applyFont="1" applyFill="1" applyBorder="1" applyAlignment="1">
      <alignment horizontal="left"/>
    </xf>
    <xf numFmtId="0" fontId="13" fillId="3" borderId="37" xfId="0" applyFont="1" applyFill="1" applyBorder="1" applyAlignment="1">
      <alignment horizontal="left"/>
    </xf>
    <xf numFmtId="0" fontId="13" fillId="3" borderId="12" xfId="0" applyFont="1" applyFill="1" applyBorder="1" applyAlignment="1">
      <alignment horizontal="left"/>
    </xf>
    <xf numFmtId="0" fontId="13" fillId="3" borderId="11" xfId="0" applyFont="1" applyFill="1" applyBorder="1" applyAlignment="1">
      <alignment horizontal="left"/>
    </xf>
    <xf numFmtId="0" fontId="13" fillId="3" borderId="30" xfId="0" applyFont="1" applyFill="1" applyBorder="1" applyAlignment="1">
      <alignment horizontal="left"/>
    </xf>
    <xf numFmtId="0" fontId="13" fillId="3" borderId="31" xfId="0" applyFont="1" applyFill="1" applyBorder="1" applyAlignment="1">
      <alignment horizontal="left"/>
    </xf>
    <xf numFmtId="0" fontId="17" fillId="4" borderId="29" xfId="0" applyFont="1" applyFill="1" applyBorder="1" applyAlignment="1">
      <alignment horizontal="center"/>
    </xf>
    <xf numFmtId="0" fontId="13" fillId="3" borderId="10" xfId="0" applyFont="1" applyFill="1" applyBorder="1" applyAlignment="1">
      <alignment horizontal="center"/>
    </xf>
    <xf numFmtId="0" fontId="28" fillId="0" borderId="0" xfId="0" applyFont="1" applyAlignment="1">
      <alignment vertical="center" wrapText="1"/>
    </xf>
    <xf numFmtId="0" fontId="30" fillId="0" borderId="0" xfId="0" applyFont="1" applyAlignment="1">
      <alignment vertical="center" wrapText="1"/>
    </xf>
    <xf numFmtId="0" fontId="26" fillId="0" borderId="0" xfId="0" applyFont="1" applyAlignment="1">
      <alignment vertical="center" wrapText="1"/>
    </xf>
    <xf numFmtId="0" fontId="24" fillId="0" borderId="0" xfId="0" applyFont="1" applyAlignment="1">
      <alignment horizontal="center" vertical="center" wrapText="1"/>
    </xf>
    <xf numFmtId="0" fontId="32" fillId="0" borderId="0" xfId="0" applyFont="1" applyAlignment="1">
      <alignment vertical="center" wrapText="1"/>
    </xf>
  </cellXfs>
  <cellStyles count="1">
    <cellStyle name="Normal" xfId="0" builtinId="0"/>
  </cellStyles>
  <dxfs count="52">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center" vertical="bottom" textRotation="0" wrapText="0" indent="0" justifyLastLine="0" shrinkToFit="0" readingOrder="0"/>
      <protection locked="1" hidden="0"/>
    </dxf>
    <dxf>
      <font>
        <strike val="0"/>
        <outline val="0"/>
        <shadow val="0"/>
        <u val="none"/>
        <vertAlign val="baseline"/>
        <sz val="8"/>
        <name val="Times New Roman"/>
        <scheme val="none"/>
      </font>
      <fill>
        <patternFill patternType="solid">
          <fgColor rgb="FF000000"/>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rgb="FF000000"/>
        </left>
        <right style="double">
          <color rgb="FF000000"/>
        </right>
        <bottom style="thin">
          <color rgb="FF000000"/>
        </bottom>
      </border>
    </dxf>
    <dxf>
      <font>
        <b val="0"/>
        <i val="0"/>
        <strike val="0"/>
        <condense val="0"/>
        <extend val="0"/>
        <outline val="0"/>
        <shadow val="0"/>
        <u val="none"/>
        <vertAlign val="baseline"/>
        <sz val="8"/>
        <color auto="1"/>
        <name val="Times New Roman"/>
        <scheme val="none"/>
      </font>
      <protection locked="1" hidden="0"/>
    </dxf>
    <dxf>
      <border outline="0">
        <bottom style="double">
          <color rgb="FF000000"/>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center" vertical="bottom" textRotation="0" wrapText="0" indent="0" justifyLastLine="0" shrinkToFit="0" readingOrder="0"/>
      <protection locked="0" hidden="0"/>
    </dxf>
    <dxf>
      <font>
        <strike val="0"/>
        <outline val="0"/>
        <shadow val="0"/>
        <u val="none"/>
        <vertAlign val="baseline"/>
        <sz val="8"/>
        <name val="Times New Roman"/>
        <scheme val="none"/>
      </font>
      <fill>
        <patternFill patternType="solid">
          <fgColor indexed="64"/>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indexed="64"/>
        </left>
        <right style="double">
          <color indexed="64"/>
        </right>
        <bottom style="thin">
          <color indexed="64"/>
        </bottom>
      </border>
    </dxf>
    <dxf>
      <font>
        <b val="0"/>
        <i val="0"/>
        <strike val="0"/>
        <condense val="0"/>
        <extend val="0"/>
        <outline val="0"/>
        <shadow val="0"/>
        <u val="none"/>
        <vertAlign val="baseline"/>
        <sz val="8"/>
        <color auto="1"/>
        <name val="Times New Roman"/>
        <scheme val="none"/>
      </font>
      <protection locked="1" hidden="0"/>
    </dxf>
    <dxf>
      <border outline="0">
        <bottom style="double">
          <color indexed="64"/>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border>
        <left style="double">
          <color auto="1"/>
        </left>
        <right style="double">
          <color auto="1"/>
        </right>
        <top style="double">
          <color auto="1"/>
        </top>
        <bottom style="double">
          <color auto="1"/>
        </bottom>
        <horizontal style="double">
          <color auto="1"/>
        </horizontal>
      </border>
    </dxf>
    <dxf>
      <border>
        <left style="double">
          <color auto="1"/>
        </left>
        <right style="double">
          <color auto="1"/>
        </right>
        <top/>
        <bottom style="double">
          <color auto="1"/>
        </bottom>
        <vertical style="thin">
          <color auto="1"/>
        </vertical>
        <horizontal style="thin">
          <color auto="1"/>
        </horizontal>
      </border>
    </dxf>
  </dxfs>
  <tableStyles count="1" defaultTableStyle="TableStyleMedium2" defaultPivotStyle="PivotStyleLight16">
    <tableStyle name="Table Style 1" pivot="0" count="2" xr9:uid="{00000000-0011-0000-FFFF-FFFF00000000}">
      <tableStyleElement type="wholeTable" dxfId="51"/>
      <tableStyleElement type="totalRow" dxfId="50"/>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307975</xdr:colOff>
      <xdr:row>0</xdr:row>
      <xdr:rowOff>142875</xdr:rowOff>
    </xdr:from>
    <xdr:to>
      <xdr:col>0</xdr:col>
      <xdr:colOff>2162175</xdr:colOff>
      <xdr:row>2</xdr:row>
      <xdr:rowOff>1377950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42875"/>
          <a:ext cx="1854200" cy="185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17</xdr:row>
      <xdr:rowOff>38099</xdr:rowOff>
    </xdr:from>
    <xdr:to>
      <xdr:col>5</xdr:col>
      <xdr:colOff>104775</xdr:colOff>
      <xdr:row>17</xdr:row>
      <xdr:rowOff>304800</xdr:rowOff>
    </xdr:to>
    <xdr:pic>
      <xdr:nvPicPr>
        <xdr:cNvPr id="4" name="Picture 1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359" t="39699" r="44019" b="57935"/>
        <a:stretch>
          <a:fillRect/>
        </a:stretch>
      </xdr:blipFill>
      <xdr:spPr bwMode="auto">
        <a:xfrm>
          <a:off x="2905125" y="4181474"/>
          <a:ext cx="247650"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J49" totalsRowCount="1" headerRowDxfId="49" dataDxfId="47" totalsRowDxfId="45" headerRowBorderDxfId="48" tableBorderDxfId="46">
  <autoFilter ref="A10:J4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 dataDxfId="44" totalsRowDxfId="43"/>
    <tableColumn id="2" xr3:uid="{00000000-0010-0000-0000-000002000000}" name="B" totalsRowLabel="TOTALS" dataDxfId="42" totalsRowDxfId="41"/>
    <tableColumn id="3" xr3:uid="{00000000-0010-0000-0000-000003000000}" name="C" totalsRowFunction="sum" dataDxfId="40" totalsRowDxfId="39"/>
    <tableColumn id="4" xr3:uid="{00000000-0010-0000-0000-000004000000}" name="(D+E)" totalsRowFunction="sum" dataDxfId="38" totalsRowDxfId="37"/>
    <tableColumn id="5" xr3:uid="{00000000-0010-0000-0000-000005000000}" name="E" totalsRowFunction="sum" dataDxfId="36" totalsRowDxfId="35"/>
    <tableColumn id="6" xr3:uid="{00000000-0010-0000-0000-000006000000}" name="(NOT IN D OR E)" totalsRowFunction="sum" dataDxfId="34" totalsRowDxfId="33"/>
    <tableColumn id="7" xr3:uid="{00000000-0010-0000-0000-000007000000}" name="TO DATE (D+E+F)" totalsRowFunction="sum" dataDxfId="32" totalsRowDxfId="31">
      <calculatedColumnFormula>Table2[[#This Row],[(D+E)]]+Table2[[#This Row],[E]]+Table2[[#This Row],[(NOT IN D OR E)]]</calculatedColumnFormula>
    </tableColumn>
    <tableColumn id="8" xr3:uid="{00000000-0010-0000-0000-000008000000}" name="%" totalsRowFunction="custom" dataDxfId="30" totalsRowDxfId="29">
      <calculatedColumnFormula>IFERROR(G11/C11,"")</calculatedColumnFormula>
      <totalsRowFormula>IFERROR(Table2[[#Totals],[TO DATE (D+E+F)]]/Table2[[#Totals],[C]],0)</totalsRowFormula>
    </tableColumn>
    <tableColumn id="9" xr3:uid="{00000000-0010-0000-0000-000009000000}" name="H" totalsRowFunction="custom" dataDxfId="28" totalsRowDxfId="27">
      <calculatedColumnFormula>C11-G11</calculatedColumnFormula>
      <totalsRowFormula>Table2[[#Totals],[C]]-Table2[[#Totals],[TO DATE (D+E+F)]]</totalsRowFormula>
    </tableColumn>
    <tableColumn id="10" xr3:uid="{00000000-0010-0000-0000-00000A000000}" name="I" totalsRowFunction="sum" dataDxfId="26" totalsRowDxfId="25">
      <calculatedColumnFormula>Table2[[#This Row],[TO DATE (D+E+F)]]*'Payment Application'!$D$21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10:J49" totalsRowCount="1" headerRowDxfId="24" dataDxfId="22" totalsRowDxfId="20" headerRowBorderDxfId="23" tableBorderDxfId="21">
  <autoFilter ref="A10:J4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A" dataDxfId="19" totalsRowDxfId="18">
      <calculatedColumnFormula>Table2[[#This Row],[A]]</calculatedColumnFormula>
    </tableColumn>
    <tableColumn id="2" xr3:uid="{00000000-0010-0000-0100-000002000000}" name="B" totalsRowLabel="TOTALS" dataDxfId="17" totalsRowDxfId="16">
      <calculatedColumnFormula>Table2[[#This Row],[B]]</calculatedColumnFormula>
    </tableColumn>
    <tableColumn id="3" xr3:uid="{00000000-0010-0000-0100-000003000000}" name="C" totalsRowFunction="sum" dataDxfId="15" totalsRowDxfId="14">
      <calculatedColumnFormula>Table2[[#This Row],[C]]</calculatedColumnFormula>
    </tableColumn>
    <tableColumn id="4" xr3:uid="{00000000-0010-0000-0100-000004000000}" name="(D+E)" totalsRowFunction="sum" dataDxfId="13" totalsRowDxfId="12">
      <calculatedColumnFormula>Table2[[#This Row],[TO DATE (D+E+F)]]</calculatedColumnFormula>
    </tableColumn>
    <tableColumn id="5" xr3:uid="{00000000-0010-0000-0100-000005000000}" name="E" totalsRowFunction="sum" dataDxfId="11" totalsRowDxfId="10"/>
    <tableColumn id="6" xr3:uid="{00000000-0010-0000-0100-000006000000}" name="(NOT IN D OR E)" totalsRowFunction="sum" dataDxfId="9" totalsRowDxfId="8"/>
    <tableColumn id="7" xr3:uid="{00000000-0010-0000-0100-000007000000}" name="TO DATE (D+E+F)" totalsRowFunction="sum" dataDxfId="7" totalsRowDxfId="6">
      <calculatedColumnFormula>Table22[[#This Row],[(D+E)]]+Table22[[#This Row],[E]]+Table22[[#This Row],[(NOT IN D OR E)]]</calculatedColumnFormula>
    </tableColumn>
    <tableColumn id="8" xr3:uid="{00000000-0010-0000-0100-000008000000}" name="%" totalsRowFunction="custom" dataDxfId="5" totalsRowDxfId="4">
      <calculatedColumnFormula>IFERROR(G11/C11,"")</calculatedColumnFormula>
      <totalsRowFormula>IFERROR(Table22[[#Totals],[TO DATE (D+E+F)]]/Table22[[#Totals],[C]],0)</totalsRowFormula>
    </tableColumn>
    <tableColumn id="9" xr3:uid="{00000000-0010-0000-0100-000009000000}" name="H" totalsRowFunction="custom" dataDxfId="3" totalsRowDxfId="2">
      <calculatedColumnFormula>C11-G11</calculatedColumnFormula>
      <totalsRowFormula>Table22[[#Totals],[C]]-Table22[[#Totals],[TO DATE (D+E+F)]]</totalsRowFormula>
    </tableColumn>
    <tableColumn id="10" xr3:uid="{00000000-0010-0000-0100-00000A000000}" name="I" totalsRowFunction="sum" dataDxfId="1" totalsRowDxfId="0">
      <calculatedColumnFormula>Table22[[#This Row],[TO DATE (D+E+F)]]*'Payment Application'!$D$21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1"/>
  <sheetViews>
    <sheetView tabSelected="1" view="pageLayout" zoomScale="55" zoomScaleNormal="55" zoomScaleSheetLayoutView="75" zoomScalePageLayoutView="55" workbookViewId="0">
      <selection activeCell="A26" sqref="A26:F26"/>
    </sheetView>
  </sheetViews>
  <sheetFormatPr defaultColWidth="9.140625" defaultRowHeight="12.75" x14ac:dyDescent="0.2"/>
  <cols>
    <col min="1" max="1" width="36.28515625" customWidth="1"/>
    <col min="2" max="2" width="11.140625" customWidth="1"/>
    <col min="3" max="3" width="25.7109375" customWidth="1"/>
    <col min="4" max="4" width="11.5703125" customWidth="1"/>
    <col min="5" max="5" width="22.140625" customWidth="1"/>
    <col min="6" max="6" width="26.42578125" customWidth="1"/>
    <col min="7" max="7" width="14.42578125" customWidth="1"/>
    <col min="8" max="8" width="22.140625" customWidth="1"/>
    <col min="9" max="9" width="17.140625" style="46" customWidth="1"/>
    <col min="10" max="10" width="26.28515625" customWidth="1"/>
    <col min="12" max="12" width="9.28515625" customWidth="1"/>
  </cols>
  <sheetData>
    <row r="1" spans="1:10" ht="19.899999999999999" customHeight="1" x14ac:dyDescent="0.2">
      <c r="A1" s="213"/>
      <c r="B1" s="217" t="s">
        <v>114</v>
      </c>
      <c r="C1" s="218"/>
      <c r="D1" s="218"/>
      <c r="E1" s="218"/>
      <c r="F1" s="218"/>
      <c r="G1" s="218"/>
      <c r="H1" s="218"/>
      <c r="I1" s="218"/>
      <c r="J1" s="218"/>
    </row>
    <row r="2" spans="1:10" ht="29.45" customHeight="1" x14ac:dyDescent="0.2">
      <c r="A2" s="213"/>
      <c r="B2" s="218"/>
      <c r="C2" s="218"/>
      <c r="D2" s="218"/>
      <c r="E2" s="218"/>
      <c r="F2" s="218"/>
      <c r="G2" s="218"/>
      <c r="H2" s="218"/>
      <c r="I2" s="218"/>
      <c r="J2" s="218"/>
    </row>
    <row r="3" spans="1:10" s="1" customFormat="1" ht="123.75" customHeight="1" x14ac:dyDescent="0.2">
      <c r="A3" s="214"/>
      <c r="B3" s="219"/>
      <c r="C3" s="219"/>
      <c r="D3" s="219"/>
      <c r="E3" s="219"/>
      <c r="F3" s="219"/>
      <c r="G3" s="219"/>
      <c r="H3" s="219"/>
      <c r="I3" s="219"/>
      <c r="J3" s="219"/>
    </row>
    <row r="4" spans="1:10" ht="21" customHeight="1" x14ac:dyDescent="0.2">
      <c r="A4" s="215" t="s">
        <v>105</v>
      </c>
      <c r="B4" s="222"/>
      <c r="C4" s="222"/>
      <c r="D4" s="216"/>
      <c r="E4" s="215" t="s">
        <v>13</v>
      </c>
      <c r="F4" s="222"/>
      <c r="G4" s="222"/>
      <c r="H4" s="216"/>
      <c r="I4" s="215" t="s">
        <v>9</v>
      </c>
      <c r="J4" s="216"/>
    </row>
    <row r="5" spans="1:10" ht="42" customHeight="1" x14ac:dyDescent="0.2">
      <c r="A5" s="254"/>
      <c r="B5" s="254"/>
      <c r="C5" s="254"/>
      <c r="D5" s="254"/>
      <c r="E5" s="223"/>
      <c r="F5" s="224"/>
      <c r="G5" s="224"/>
      <c r="H5" s="225"/>
      <c r="I5" s="234"/>
      <c r="J5" s="235"/>
    </row>
    <row r="6" spans="1:10" ht="21.6" customHeight="1" x14ac:dyDescent="0.2">
      <c r="A6" s="254"/>
      <c r="B6" s="254"/>
      <c r="C6" s="254"/>
      <c r="D6" s="254"/>
      <c r="E6" s="226"/>
      <c r="F6" s="227"/>
      <c r="G6" s="227"/>
      <c r="H6" s="228"/>
      <c r="I6" s="215" t="s">
        <v>15</v>
      </c>
      <c r="J6" s="216"/>
    </row>
    <row r="7" spans="1:10" ht="41.25" customHeight="1" x14ac:dyDescent="0.2">
      <c r="A7" s="254"/>
      <c r="B7" s="254"/>
      <c r="C7" s="254"/>
      <c r="D7" s="254"/>
      <c r="E7" s="229"/>
      <c r="F7" s="230"/>
      <c r="G7" s="230"/>
      <c r="H7" s="231"/>
      <c r="I7" s="232"/>
      <c r="J7" s="233"/>
    </row>
    <row r="8" spans="1:10" ht="22.15" customHeight="1" x14ac:dyDescent="0.2">
      <c r="A8" s="254"/>
      <c r="B8" s="254"/>
      <c r="C8" s="254"/>
      <c r="D8" s="254"/>
      <c r="E8" s="215" t="s">
        <v>8</v>
      </c>
      <c r="F8" s="222"/>
      <c r="G8" s="222"/>
      <c r="H8" s="216"/>
      <c r="I8" s="215" t="s">
        <v>11</v>
      </c>
      <c r="J8" s="216"/>
    </row>
    <row r="9" spans="1:10" ht="18" customHeight="1" x14ac:dyDescent="0.2">
      <c r="A9" s="254"/>
      <c r="B9" s="254"/>
      <c r="C9" s="254"/>
      <c r="D9" s="254"/>
      <c r="E9" s="262" t="s">
        <v>17</v>
      </c>
      <c r="F9" s="263"/>
      <c r="G9" s="262" t="s">
        <v>18</v>
      </c>
      <c r="H9" s="263"/>
      <c r="I9" s="255"/>
      <c r="J9" s="256"/>
    </row>
    <row r="10" spans="1:10" ht="31.9" customHeight="1" x14ac:dyDescent="0.2">
      <c r="A10" s="254"/>
      <c r="B10" s="254"/>
      <c r="C10" s="254"/>
      <c r="D10" s="254"/>
      <c r="E10" s="261"/>
      <c r="F10" s="260"/>
      <c r="G10" s="259"/>
      <c r="H10" s="260"/>
      <c r="I10" s="257"/>
      <c r="J10" s="258"/>
    </row>
    <row r="11" spans="1:10" ht="21.6" customHeight="1" x14ac:dyDescent="0.2">
      <c r="A11" s="243" t="s">
        <v>6</v>
      </c>
      <c r="B11" s="243"/>
      <c r="C11" s="243"/>
      <c r="D11" s="243"/>
      <c r="E11" s="215" t="s">
        <v>14</v>
      </c>
      <c r="F11" s="216"/>
      <c r="G11" s="215" t="s">
        <v>10</v>
      </c>
      <c r="H11" s="216"/>
      <c r="I11" s="215" t="s">
        <v>12</v>
      </c>
      <c r="J11" s="216"/>
    </row>
    <row r="12" spans="1:10" ht="13.15" customHeight="1" x14ac:dyDescent="0.2">
      <c r="A12" s="236"/>
      <c r="B12" s="236"/>
      <c r="C12" s="236"/>
      <c r="D12" s="236"/>
      <c r="E12" s="304"/>
      <c r="F12" s="305"/>
      <c r="G12" s="300"/>
      <c r="H12" s="301"/>
      <c r="I12" s="264"/>
      <c r="J12" s="265"/>
    </row>
    <row r="13" spans="1:10" ht="23.45" customHeight="1" thickBot="1" x14ac:dyDescent="0.25">
      <c r="A13" s="236"/>
      <c r="B13" s="236"/>
      <c r="C13" s="236"/>
      <c r="D13" s="236"/>
      <c r="E13" s="306"/>
      <c r="F13" s="307"/>
      <c r="G13" s="302"/>
      <c r="H13" s="303"/>
      <c r="I13" s="266"/>
      <c r="J13" s="267"/>
    </row>
    <row r="14" spans="1:10" ht="19.5" customHeight="1" thickTop="1" thickBot="1" x14ac:dyDescent="0.3">
      <c r="A14" s="249" t="s">
        <v>19</v>
      </c>
      <c r="B14" s="250"/>
      <c r="C14" s="250"/>
      <c r="D14" s="250"/>
      <c r="E14" s="250"/>
      <c r="F14" s="250"/>
      <c r="G14" s="250"/>
      <c r="H14" s="251"/>
      <c r="I14" s="251"/>
      <c r="J14" s="251"/>
    </row>
    <row r="15" spans="1:10" ht="21.95" customHeight="1" thickTop="1" x14ac:dyDescent="0.2">
      <c r="A15" s="252" t="s">
        <v>0</v>
      </c>
      <c r="B15" s="253"/>
      <c r="C15" s="253"/>
      <c r="D15" s="253"/>
      <c r="E15" s="253"/>
      <c r="F15" s="253"/>
      <c r="G15" s="2"/>
      <c r="H15" s="3"/>
      <c r="I15" s="246" t="s">
        <v>3</v>
      </c>
      <c r="J15" s="206"/>
    </row>
    <row r="16" spans="1:10" ht="39.950000000000003" customHeight="1" x14ac:dyDescent="0.3">
      <c r="A16" s="339" t="s">
        <v>117</v>
      </c>
      <c r="B16" s="340"/>
      <c r="C16" s="340"/>
      <c r="D16" s="340"/>
      <c r="E16" s="340"/>
      <c r="F16" s="340"/>
      <c r="G16" s="4"/>
      <c r="H16" s="5"/>
      <c r="I16" s="247"/>
      <c r="J16" s="248"/>
    </row>
    <row r="17" spans="1:10" ht="39.950000000000003" customHeight="1" x14ac:dyDescent="0.3">
      <c r="A17" s="237" t="s">
        <v>116</v>
      </c>
      <c r="B17" s="238"/>
      <c r="C17" s="238"/>
      <c r="D17" s="238"/>
      <c r="E17" s="238"/>
      <c r="F17" s="238"/>
      <c r="G17" s="6"/>
      <c r="H17" s="7"/>
      <c r="I17" s="220">
        <f>I40</f>
        <v>0</v>
      </c>
      <c r="J17" s="221"/>
    </row>
    <row r="18" spans="1:10" ht="39.950000000000003" customHeight="1" x14ac:dyDescent="0.3">
      <c r="A18" s="244" t="s">
        <v>115</v>
      </c>
      <c r="B18" s="245"/>
      <c r="C18" s="245"/>
      <c r="D18" s="245"/>
      <c r="E18" s="245"/>
      <c r="F18" s="245"/>
      <c r="G18" s="8" t="s">
        <v>2</v>
      </c>
      <c r="H18" s="9"/>
      <c r="I18" s="220">
        <f>I16+I17</f>
        <v>0</v>
      </c>
      <c r="J18" s="221"/>
    </row>
    <row r="19" spans="1:10" ht="39.950000000000003" customHeight="1" x14ac:dyDescent="0.3">
      <c r="A19" s="244" t="s">
        <v>118</v>
      </c>
      <c r="B19" s="245"/>
      <c r="C19" s="245"/>
      <c r="D19" s="245"/>
      <c r="E19" s="245"/>
      <c r="F19" s="245"/>
      <c r="G19" s="8" t="s">
        <v>2</v>
      </c>
      <c r="H19" s="9"/>
      <c r="I19" s="220">
        <f>Table22[[#Totals],[TO DATE (D+E+F)]]</f>
        <v>0</v>
      </c>
      <c r="J19" s="221"/>
    </row>
    <row r="20" spans="1:10" ht="39.6" customHeight="1" x14ac:dyDescent="0.3">
      <c r="A20" s="83"/>
      <c r="B20" s="14"/>
      <c r="C20" s="14"/>
      <c r="D20" s="14"/>
      <c r="E20" s="14"/>
      <c r="F20" s="10" t="s">
        <v>59</v>
      </c>
      <c r="G20" s="11"/>
      <c r="H20" s="9"/>
      <c r="I20" s="12"/>
      <c r="J20" s="13"/>
    </row>
    <row r="21" spans="1:10" ht="27.6" customHeight="1" x14ac:dyDescent="0.35">
      <c r="A21" s="237" t="s">
        <v>104</v>
      </c>
      <c r="B21" s="238"/>
      <c r="C21" s="134" t="s">
        <v>61</v>
      </c>
      <c r="D21" s="84"/>
      <c r="E21" s="14" t="s">
        <v>63</v>
      </c>
      <c r="F21" s="15">
        <f>Table22[[#Totals],[(D+E)]]+Table22[[#Totals],[E]]</f>
        <v>0</v>
      </c>
      <c r="G21" s="16"/>
      <c r="H21" s="15">
        <f>ROUND(F21*D21,2)</f>
        <v>0</v>
      </c>
      <c r="I21" s="17"/>
      <c r="J21" s="18"/>
    </row>
    <row r="22" spans="1:10" ht="13.15" customHeight="1" x14ac:dyDescent="0.35">
      <c r="A22" s="83"/>
      <c r="B22" s="14"/>
      <c r="C22" s="14"/>
      <c r="D22" s="14"/>
      <c r="F22" s="19"/>
      <c r="G22" s="16"/>
      <c r="H22" s="20"/>
      <c r="I22" s="17"/>
      <c r="J22" s="18"/>
    </row>
    <row r="23" spans="1:10" ht="39.950000000000003" customHeight="1" x14ac:dyDescent="0.35">
      <c r="A23" s="83"/>
      <c r="B23" s="14"/>
      <c r="C23" s="14"/>
      <c r="D23" s="14"/>
      <c r="F23" s="21" t="s">
        <v>58</v>
      </c>
      <c r="G23" s="16"/>
      <c r="H23" s="22"/>
      <c r="I23" s="17"/>
      <c r="J23" s="18"/>
    </row>
    <row r="24" spans="1:10" ht="24" customHeight="1" x14ac:dyDescent="0.35">
      <c r="A24" s="83" t="s">
        <v>7</v>
      </c>
      <c r="B24" s="135" t="s">
        <v>60</v>
      </c>
      <c r="C24" s="134" t="s">
        <v>62</v>
      </c>
      <c r="D24" s="84"/>
      <c r="E24" s="14" t="s">
        <v>64</v>
      </c>
      <c r="F24" s="15">
        <f>Table22[[#Totals],[(NOT IN D OR E)]]</f>
        <v>0</v>
      </c>
      <c r="G24" s="16"/>
      <c r="H24" s="15">
        <f>ROUND(F24*D24,2)</f>
        <v>0</v>
      </c>
      <c r="I24" s="17"/>
      <c r="J24" s="18"/>
    </row>
    <row r="25" spans="1:10" ht="39.950000000000003" customHeight="1" x14ac:dyDescent="0.3">
      <c r="A25" s="83"/>
      <c r="B25" s="14"/>
      <c r="C25" s="135" t="s">
        <v>106</v>
      </c>
      <c r="D25" s="135"/>
      <c r="E25" s="135"/>
      <c r="F25" s="135" t="s">
        <v>65</v>
      </c>
      <c r="G25" s="8" t="s">
        <v>2</v>
      </c>
      <c r="H25" s="9"/>
      <c r="I25" s="220">
        <f>SUM(H21,H24)</f>
        <v>0</v>
      </c>
      <c r="J25" s="221"/>
    </row>
    <row r="26" spans="1:10" ht="39.950000000000003" customHeight="1" x14ac:dyDescent="0.3">
      <c r="A26" s="244" t="s">
        <v>107</v>
      </c>
      <c r="B26" s="245"/>
      <c r="C26" s="245"/>
      <c r="D26" s="245"/>
      <c r="E26" s="245"/>
      <c r="F26" s="245"/>
      <c r="G26" s="8"/>
      <c r="H26" s="9"/>
      <c r="I26" s="220">
        <f>I19-I25</f>
        <v>0</v>
      </c>
      <c r="J26" s="221"/>
    </row>
    <row r="27" spans="1:10" ht="39.950000000000003" customHeight="1" x14ac:dyDescent="0.3">
      <c r="A27" s="237" t="s">
        <v>108</v>
      </c>
      <c r="B27" s="238"/>
      <c r="C27" s="238"/>
      <c r="D27" s="238"/>
      <c r="E27" s="238"/>
      <c r="F27" s="238"/>
      <c r="G27" s="8"/>
      <c r="H27" s="9"/>
      <c r="I27" s="220">
        <f>I26-F45</f>
        <v>0</v>
      </c>
      <c r="J27" s="221"/>
    </row>
    <row r="28" spans="1:10" ht="39.950000000000003" customHeight="1" x14ac:dyDescent="0.3">
      <c r="A28" s="244" t="s">
        <v>109</v>
      </c>
      <c r="B28" s="245"/>
      <c r="C28" s="245"/>
      <c r="D28" s="245"/>
      <c r="E28" s="245"/>
      <c r="F28" s="245"/>
      <c r="G28" s="8"/>
      <c r="H28" s="9"/>
      <c r="I28" s="247"/>
      <c r="J28" s="248"/>
    </row>
    <row r="29" spans="1:10" ht="39.950000000000003" customHeight="1" x14ac:dyDescent="0.3">
      <c r="A29" s="244" t="s">
        <v>110</v>
      </c>
      <c r="B29" s="245"/>
      <c r="C29" s="245"/>
      <c r="D29" s="245"/>
      <c r="E29" s="245"/>
      <c r="F29" s="245"/>
      <c r="G29" s="8" t="s">
        <v>2</v>
      </c>
      <c r="H29" s="9"/>
      <c r="I29" s="239">
        <f>I27-I28</f>
        <v>0</v>
      </c>
      <c r="J29" s="240"/>
    </row>
    <row r="30" spans="1:10" ht="39.950000000000003" customHeight="1" thickBot="1" x14ac:dyDescent="0.35">
      <c r="A30" s="136" t="s">
        <v>111</v>
      </c>
      <c r="B30" s="137"/>
      <c r="C30" s="137"/>
      <c r="D30" s="137"/>
      <c r="E30" s="137"/>
      <c r="F30" s="137"/>
      <c r="G30" s="23" t="s">
        <v>2</v>
      </c>
      <c r="H30" s="24"/>
      <c r="I30" s="241">
        <f>I18-I27</f>
        <v>0</v>
      </c>
      <c r="J30" s="242"/>
    </row>
    <row r="31" spans="1:10" ht="17.45" customHeight="1" thickTop="1" thickBot="1" x14ac:dyDescent="0.4">
      <c r="A31" s="25"/>
      <c r="B31" s="26"/>
      <c r="C31" s="26"/>
      <c r="D31" s="26"/>
      <c r="E31" s="26"/>
      <c r="F31" s="26"/>
      <c r="G31" s="17"/>
      <c r="H31" s="27"/>
      <c r="I31" s="17"/>
      <c r="J31" s="18"/>
    </row>
    <row r="32" spans="1:10" ht="16.5" customHeight="1" thickTop="1" x14ac:dyDescent="0.2">
      <c r="A32" s="204" t="s">
        <v>4</v>
      </c>
      <c r="B32" s="205"/>
      <c r="C32" s="205"/>
      <c r="D32" s="205"/>
      <c r="E32" s="205"/>
      <c r="F32" s="206"/>
      <c r="G32" s="151" t="s">
        <v>20</v>
      </c>
      <c r="H32" s="151"/>
      <c r="I32" s="151"/>
      <c r="J32" s="152"/>
    </row>
    <row r="33" spans="1:22" ht="9" customHeight="1" x14ac:dyDescent="0.2">
      <c r="A33" s="308" t="s">
        <v>16</v>
      </c>
      <c r="B33" s="309"/>
      <c r="C33" s="309"/>
      <c r="D33" s="309"/>
      <c r="E33" s="309"/>
      <c r="F33" s="310"/>
      <c r="G33" s="153"/>
      <c r="H33" s="153"/>
      <c r="I33" s="153"/>
      <c r="J33" s="154"/>
    </row>
    <row r="34" spans="1:22" ht="25.5" customHeight="1" x14ac:dyDescent="0.2">
      <c r="A34" s="311"/>
      <c r="B34" s="312"/>
      <c r="C34" s="312"/>
      <c r="D34" s="312"/>
      <c r="E34" s="312"/>
      <c r="F34" s="313"/>
      <c r="G34" s="28"/>
      <c r="H34" s="29"/>
      <c r="I34" s="30" t="s">
        <v>22</v>
      </c>
      <c r="J34" s="31" t="s">
        <v>23</v>
      </c>
    </row>
    <row r="35" spans="1:22" ht="42.6" customHeight="1" x14ac:dyDescent="0.2">
      <c r="A35" s="314"/>
      <c r="B35" s="315"/>
      <c r="C35" s="315"/>
      <c r="D35" s="315"/>
      <c r="E35" s="315"/>
      <c r="F35" s="316"/>
      <c r="G35" s="161" t="s">
        <v>24</v>
      </c>
      <c r="H35" s="161"/>
      <c r="I35" s="85"/>
      <c r="J35" s="86"/>
    </row>
    <row r="36" spans="1:22" ht="37.9" customHeight="1" x14ac:dyDescent="0.2">
      <c r="A36" s="189"/>
      <c r="B36" s="190"/>
      <c r="C36" s="191"/>
      <c r="D36" s="174"/>
      <c r="E36" s="175"/>
      <c r="F36" s="176"/>
      <c r="G36" s="161" t="s">
        <v>25</v>
      </c>
      <c r="H36" s="161"/>
      <c r="I36" s="85"/>
      <c r="J36" s="86"/>
    </row>
    <row r="37" spans="1:22" ht="16.5" customHeight="1" x14ac:dyDescent="0.2">
      <c r="A37" s="192"/>
      <c r="B37" s="193"/>
      <c r="C37" s="194"/>
      <c r="D37" s="177"/>
      <c r="E37" s="178"/>
      <c r="F37" s="179"/>
      <c r="G37" s="155" t="s">
        <v>26</v>
      </c>
      <c r="H37" s="156"/>
      <c r="I37" s="207">
        <f>SUM(I35,I36)</f>
        <v>0</v>
      </c>
      <c r="J37" s="210">
        <f>SUM(J35:J36)</f>
        <v>0</v>
      </c>
    </row>
    <row r="38" spans="1:22" ht="16.5" customHeight="1" x14ac:dyDescent="0.2">
      <c r="A38" s="195"/>
      <c r="B38" s="196"/>
      <c r="C38" s="197"/>
      <c r="D38" s="180"/>
      <c r="E38" s="181"/>
      <c r="F38" s="182"/>
      <c r="G38" s="157"/>
      <c r="H38" s="158"/>
      <c r="I38" s="208"/>
      <c r="J38" s="211"/>
    </row>
    <row r="39" spans="1:22" ht="30.6" customHeight="1" thickBot="1" x14ac:dyDescent="0.3">
      <c r="A39" s="171" t="s">
        <v>30</v>
      </c>
      <c r="B39" s="172"/>
      <c r="C39" s="173"/>
      <c r="D39" s="297" t="s">
        <v>112</v>
      </c>
      <c r="E39" s="298"/>
      <c r="F39" s="299"/>
      <c r="G39" s="159"/>
      <c r="H39" s="160"/>
      <c r="I39" s="209"/>
      <c r="J39" s="212"/>
    </row>
    <row r="40" spans="1:22" ht="16.5" customHeight="1" thickTop="1" thickBot="1" x14ac:dyDescent="0.25">
      <c r="A40" s="32"/>
      <c r="B40" s="33"/>
      <c r="C40" s="33"/>
      <c r="D40" s="34"/>
      <c r="E40" s="34"/>
      <c r="F40" s="35"/>
      <c r="G40" s="333" t="s">
        <v>54</v>
      </c>
      <c r="H40" s="334"/>
      <c r="I40" s="162">
        <f>+SUM(I37,J37)</f>
        <v>0</v>
      </c>
      <c r="J40" s="163"/>
    </row>
    <row r="41" spans="1:22" ht="20.45" customHeight="1" thickTop="1" x14ac:dyDescent="0.2">
      <c r="A41" s="168" t="s">
        <v>27</v>
      </c>
      <c r="B41" s="169"/>
      <c r="C41" s="169"/>
      <c r="D41" s="169"/>
      <c r="E41" s="169"/>
      <c r="F41" s="170"/>
      <c r="G41" s="335"/>
      <c r="H41" s="336"/>
      <c r="I41" s="164"/>
      <c r="J41" s="165"/>
    </row>
    <row r="42" spans="1:22" ht="12" customHeight="1" x14ac:dyDescent="0.2">
      <c r="A42" s="198" t="s">
        <v>5</v>
      </c>
      <c r="B42" s="199"/>
      <c r="C42" s="199"/>
      <c r="D42" s="199"/>
      <c r="E42" s="199"/>
      <c r="F42" s="200"/>
      <c r="G42" s="335"/>
      <c r="H42" s="336"/>
      <c r="I42" s="164"/>
      <c r="J42" s="165"/>
    </row>
    <row r="43" spans="1:22" ht="16.5" customHeight="1" thickBot="1" x14ac:dyDescent="0.25">
      <c r="A43" s="201"/>
      <c r="B43" s="202"/>
      <c r="C43" s="202"/>
      <c r="D43" s="202"/>
      <c r="E43" s="202"/>
      <c r="F43" s="203"/>
      <c r="G43" s="337"/>
      <c r="H43" s="338"/>
      <c r="I43" s="166"/>
      <c r="J43" s="167"/>
    </row>
    <row r="44" spans="1:22" ht="42" customHeight="1" thickTop="1" thickBot="1" x14ac:dyDescent="0.25">
      <c r="A44" s="201"/>
      <c r="B44" s="202"/>
      <c r="C44" s="202"/>
      <c r="D44" s="202"/>
      <c r="E44" s="202"/>
      <c r="F44" s="203"/>
      <c r="G44" s="36"/>
      <c r="H44" s="37"/>
      <c r="I44" s="37"/>
      <c r="J44" s="38"/>
      <c r="Q44" s="82"/>
      <c r="R44" s="39"/>
      <c r="S44" s="39"/>
      <c r="T44" s="39"/>
      <c r="U44" s="39"/>
      <c r="V44" s="39"/>
    </row>
    <row r="45" spans="1:22" ht="16.5" customHeight="1" thickTop="1" x14ac:dyDescent="0.25">
      <c r="A45" s="183"/>
      <c r="B45" s="184"/>
      <c r="C45" s="184"/>
      <c r="D45" s="141" t="s">
        <v>66</v>
      </c>
      <c r="E45" s="142"/>
      <c r="F45" s="323"/>
      <c r="G45" s="324"/>
      <c r="H45" s="133" t="s">
        <v>57</v>
      </c>
      <c r="I45" s="40"/>
      <c r="J45" s="41"/>
      <c r="Q45" s="39"/>
      <c r="R45" s="39"/>
      <c r="S45" s="39"/>
      <c r="T45" s="39"/>
      <c r="U45" s="39"/>
      <c r="V45" s="39"/>
    </row>
    <row r="46" spans="1:22" ht="16.5" customHeight="1" thickBot="1" x14ac:dyDescent="0.25">
      <c r="A46" s="185"/>
      <c r="B46" s="186"/>
      <c r="C46" s="186"/>
      <c r="D46" s="143"/>
      <c r="E46" s="144"/>
      <c r="F46" s="325"/>
      <c r="G46" s="326"/>
      <c r="H46" s="317"/>
      <c r="I46" s="318"/>
      <c r="J46" s="319"/>
      <c r="Q46" s="39"/>
      <c r="R46" s="39"/>
      <c r="S46" s="39"/>
      <c r="T46" s="39"/>
      <c r="U46" s="39"/>
      <c r="V46" s="39"/>
    </row>
    <row r="47" spans="1:22" ht="16.5" customHeight="1" thickTop="1" x14ac:dyDescent="0.2">
      <c r="A47" s="185"/>
      <c r="B47" s="186"/>
      <c r="C47" s="186"/>
      <c r="D47" s="145" t="s">
        <v>56</v>
      </c>
      <c r="E47" s="146"/>
      <c r="F47" s="327" t="s">
        <v>2</v>
      </c>
      <c r="G47" s="328"/>
      <c r="H47" s="317"/>
      <c r="I47" s="318"/>
      <c r="J47" s="319"/>
    </row>
    <row r="48" spans="1:22" ht="16.5" customHeight="1" x14ac:dyDescent="0.2">
      <c r="A48" s="187"/>
      <c r="B48" s="188"/>
      <c r="C48" s="188"/>
      <c r="D48" s="147"/>
      <c r="E48" s="148"/>
      <c r="F48" s="329"/>
      <c r="G48" s="330"/>
      <c r="H48" s="317"/>
      <c r="I48" s="318"/>
      <c r="J48" s="319"/>
    </row>
    <row r="49" spans="1:11" ht="23.45" customHeight="1" thickBot="1" x14ac:dyDescent="0.3">
      <c r="A49" s="138" t="s">
        <v>21</v>
      </c>
      <c r="B49" s="139"/>
      <c r="C49" s="140" t="s">
        <v>1</v>
      </c>
      <c r="D49" s="149"/>
      <c r="E49" s="150"/>
      <c r="F49" s="331"/>
      <c r="G49" s="332"/>
      <c r="H49" s="317"/>
      <c r="I49" s="318"/>
      <c r="J49" s="319"/>
    </row>
    <row r="50" spans="1:11" ht="16.5" customHeight="1" thickTop="1" thickBot="1" x14ac:dyDescent="0.25">
      <c r="A50" s="42"/>
      <c r="B50" s="43"/>
      <c r="C50" s="43"/>
      <c r="D50" s="43"/>
      <c r="E50" s="43"/>
      <c r="F50" s="43"/>
      <c r="G50" s="44"/>
      <c r="H50" s="317"/>
      <c r="I50" s="318"/>
      <c r="J50" s="319"/>
    </row>
    <row r="51" spans="1:11" ht="16.5" customHeight="1" thickTop="1" x14ac:dyDescent="0.2">
      <c r="A51" s="350"/>
      <c r="B51" s="351"/>
      <c r="C51" s="352"/>
      <c r="D51" s="292"/>
      <c r="E51" s="280"/>
      <c r="F51" s="281"/>
      <c r="G51" s="282"/>
      <c r="H51" s="317"/>
      <c r="I51" s="318"/>
      <c r="J51" s="319"/>
    </row>
    <row r="52" spans="1:11" ht="24" customHeight="1" x14ac:dyDescent="0.2">
      <c r="A52" s="353"/>
      <c r="B52" s="354"/>
      <c r="C52" s="355"/>
      <c r="D52" s="293"/>
      <c r="E52" s="283"/>
      <c r="F52" s="284"/>
      <c r="G52" s="285"/>
      <c r="H52" s="317"/>
      <c r="I52" s="318"/>
      <c r="J52" s="319"/>
    </row>
    <row r="53" spans="1:11" ht="16.149999999999999" customHeight="1" thickBot="1" x14ac:dyDescent="0.25">
      <c r="A53" s="274" t="s">
        <v>28</v>
      </c>
      <c r="B53" s="275"/>
      <c r="C53" s="276"/>
      <c r="D53" s="294"/>
      <c r="E53" s="295" t="s">
        <v>55</v>
      </c>
      <c r="F53" s="278"/>
      <c r="G53" s="296"/>
      <c r="H53" s="317"/>
      <c r="I53" s="318"/>
      <c r="J53" s="319"/>
    </row>
    <row r="54" spans="1:11" ht="16.5" customHeight="1" thickTop="1" x14ac:dyDescent="0.2">
      <c r="A54" s="268"/>
      <c r="B54" s="269"/>
      <c r="C54" s="270"/>
      <c r="D54" s="292"/>
      <c r="E54" s="286"/>
      <c r="F54" s="287"/>
      <c r="G54" s="288"/>
      <c r="H54" s="317"/>
      <c r="I54" s="318"/>
      <c r="J54" s="319"/>
    </row>
    <row r="55" spans="1:11" ht="16.5" customHeight="1" x14ac:dyDescent="0.2">
      <c r="A55" s="271"/>
      <c r="B55" s="272"/>
      <c r="C55" s="273"/>
      <c r="D55" s="293"/>
      <c r="E55" s="289"/>
      <c r="F55" s="290"/>
      <c r="G55" s="291"/>
      <c r="H55" s="317"/>
      <c r="I55" s="318"/>
      <c r="J55" s="319"/>
    </row>
    <row r="56" spans="1:11" ht="16.5" customHeight="1" thickBot="1" x14ac:dyDescent="0.25">
      <c r="A56" s="277" t="s">
        <v>29</v>
      </c>
      <c r="B56" s="278"/>
      <c r="C56" s="279"/>
      <c r="D56" s="294"/>
      <c r="E56" s="295" t="s">
        <v>55</v>
      </c>
      <c r="F56" s="278"/>
      <c r="G56" s="296"/>
      <c r="H56" s="317"/>
      <c r="I56" s="318"/>
      <c r="J56" s="319"/>
    </row>
    <row r="57" spans="1:11" ht="16.5" customHeight="1" thickTop="1" x14ac:dyDescent="0.2">
      <c r="A57" s="341"/>
      <c r="B57" s="342"/>
      <c r="C57" s="342"/>
      <c r="D57" s="342"/>
      <c r="E57" s="342"/>
      <c r="F57" s="342"/>
      <c r="G57" s="343"/>
      <c r="H57" s="317"/>
      <c r="I57" s="318"/>
      <c r="J57" s="319"/>
    </row>
    <row r="58" spans="1:11" ht="16.5" customHeight="1" x14ac:dyDescent="0.2">
      <c r="A58" s="344"/>
      <c r="B58" s="345"/>
      <c r="C58" s="345"/>
      <c r="D58" s="345"/>
      <c r="E58" s="345"/>
      <c r="F58" s="345"/>
      <c r="G58" s="346"/>
      <c r="H58" s="317"/>
      <c r="I58" s="318"/>
      <c r="J58" s="319"/>
      <c r="K58" s="45"/>
    </row>
    <row r="59" spans="1:11" ht="16.5" customHeight="1" thickBot="1" x14ac:dyDescent="0.25">
      <c r="A59" s="347"/>
      <c r="B59" s="348"/>
      <c r="C59" s="348"/>
      <c r="D59" s="348"/>
      <c r="E59" s="348"/>
      <c r="F59" s="348"/>
      <c r="G59" s="349"/>
      <c r="H59" s="320"/>
      <c r="I59" s="321"/>
      <c r="J59" s="322"/>
    </row>
    <row r="60" spans="1:11" ht="13.5" thickTop="1" x14ac:dyDescent="0.2">
      <c r="I60"/>
    </row>
    <row r="61" spans="1:11" x14ac:dyDescent="0.2">
      <c r="A61" s="45" t="s">
        <v>113</v>
      </c>
      <c r="I61"/>
    </row>
    <row r="62" spans="1:11" x14ac:dyDescent="0.2">
      <c r="I62"/>
    </row>
    <row r="63" spans="1:11" x14ac:dyDescent="0.2">
      <c r="I63"/>
    </row>
    <row r="64" spans="1:11" x14ac:dyDescent="0.2">
      <c r="I64"/>
    </row>
    <row r="65" spans="9:22" x14ac:dyDescent="0.2">
      <c r="I65"/>
    </row>
    <row r="66" spans="9:22" ht="13.15" customHeight="1" x14ac:dyDescent="0.2">
      <c r="I66"/>
      <c r="Q66" s="82"/>
      <c r="R66" s="82"/>
      <c r="S66" s="82"/>
      <c r="T66" s="82"/>
      <c r="U66" s="82"/>
      <c r="V66" s="82"/>
    </row>
    <row r="67" spans="9:22" ht="13.15" customHeight="1" x14ac:dyDescent="0.2">
      <c r="I67"/>
      <c r="Q67" s="82"/>
      <c r="R67" s="82"/>
      <c r="S67" s="82"/>
      <c r="T67" s="82"/>
      <c r="U67" s="82"/>
      <c r="V67" s="82"/>
    </row>
    <row r="68" spans="9:22" x14ac:dyDescent="0.2">
      <c r="I68"/>
    </row>
    <row r="69" spans="9:22" x14ac:dyDescent="0.2">
      <c r="I69"/>
    </row>
    <row r="70" spans="9:22" x14ac:dyDescent="0.2">
      <c r="I70"/>
    </row>
    <row r="71" spans="9:22" x14ac:dyDescent="0.2">
      <c r="I71"/>
    </row>
    <row r="72" spans="9:22" x14ac:dyDescent="0.2">
      <c r="I72"/>
    </row>
    <row r="73" spans="9:22" x14ac:dyDescent="0.2">
      <c r="I73"/>
    </row>
    <row r="74" spans="9:22" x14ac:dyDescent="0.2">
      <c r="I74"/>
    </row>
    <row r="75" spans="9:22" x14ac:dyDescent="0.2">
      <c r="I75"/>
    </row>
    <row r="76" spans="9:22" x14ac:dyDescent="0.2">
      <c r="I76"/>
    </row>
    <row r="77" spans="9:22" x14ac:dyDescent="0.2">
      <c r="I77"/>
    </row>
    <row r="78" spans="9:22" x14ac:dyDescent="0.2">
      <c r="I78"/>
    </row>
    <row r="79" spans="9:22" x14ac:dyDescent="0.2">
      <c r="I79"/>
    </row>
    <row r="80" spans="9:22"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row r="98" spans="9:9" x14ac:dyDescent="0.2">
      <c r="I98"/>
    </row>
    <row r="99" spans="9:9" x14ac:dyDescent="0.2">
      <c r="I99"/>
    </row>
    <row r="100" spans="9:9" x14ac:dyDescent="0.2">
      <c r="I100"/>
    </row>
    <row r="101" spans="9:9" x14ac:dyDescent="0.2">
      <c r="I101"/>
    </row>
    <row r="102" spans="9:9" x14ac:dyDescent="0.2">
      <c r="I102"/>
    </row>
    <row r="103" spans="9:9" x14ac:dyDescent="0.2">
      <c r="I103"/>
    </row>
    <row r="104" spans="9:9" x14ac:dyDescent="0.2">
      <c r="I104"/>
    </row>
    <row r="105" spans="9:9" x14ac:dyDescent="0.2">
      <c r="I105"/>
    </row>
    <row r="106" spans="9:9" x14ac:dyDescent="0.2">
      <c r="I106"/>
    </row>
    <row r="107" spans="9:9" x14ac:dyDescent="0.2">
      <c r="I107"/>
    </row>
    <row r="108" spans="9:9" x14ac:dyDescent="0.2">
      <c r="I108"/>
    </row>
    <row r="109" spans="9:9" x14ac:dyDescent="0.2">
      <c r="I109"/>
    </row>
    <row r="110" spans="9:9" x14ac:dyDescent="0.2">
      <c r="I110"/>
    </row>
    <row r="111" spans="9:9" x14ac:dyDescent="0.2">
      <c r="I111"/>
    </row>
    <row r="112" spans="9:9" x14ac:dyDescent="0.2">
      <c r="I112"/>
    </row>
    <row r="113" spans="9:9" x14ac:dyDescent="0.2">
      <c r="I113"/>
    </row>
    <row r="114" spans="9:9" x14ac:dyDescent="0.2">
      <c r="I114"/>
    </row>
    <row r="115" spans="9:9" x14ac:dyDescent="0.2">
      <c r="I115"/>
    </row>
    <row r="116" spans="9:9" x14ac:dyDescent="0.2">
      <c r="I116"/>
    </row>
    <row r="117" spans="9:9" x14ac:dyDescent="0.2">
      <c r="I117"/>
    </row>
    <row r="118" spans="9:9" x14ac:dyDescent="0.2">
      <c r="I118"/>
    </row>
    <row r="119" spans="9:9" x14ac:dyDescent="0.2">
      <c r="I119"/>
    </row>
    <row r="120" spans="9:9" x14ac:dyDescent="0.2">
      <c r="I120"/>
    </row>
    <row r="121" spans="9:9" x14ac:dyDescent="0.2">
      <c r="I121"/>
    </row>
    <row r="122" spans="9:9" x14ac:dyDescent="0.2">
      <c r="I122"/>
    </row>
    <row r="123" spans="9:9" x14ac:dyDescent="0.2">
      <c r="I123"/>
    </row>
    <row r="124" spans="9:9" x14ac:dyDescent="0.2">
      <c r="I124"/>
    </row>
    <row r="125" spans="9:9" x14ac:dyDescent="0.2">
      <c r="I125"/>
    </row>
    <row r="126" spans="9:9" x14ac:dyDescent="0.2">
      <c r="I126"/>
    </row>
    <row r="127" spans="9:9" x14ac:dyDescent="0.2">
      <c r="I127"/>
    </row>
    <row r="128" spans="9:9" x14ac:dyDescent="0.2">
      <c r="I128"/>
    </row>
    <row r="129" spans="9:9" x14ac:dyDescent="0.2">
      <c r="I129"/>
    </row>
    <row r="130" spans="9:9" x14ac:dyDescent="0.2">
      <c r="I130"/>
    </row>
    <row r="131" spans="9:9" x14ac:dyDescent="0.2">
      <c r="I131"/>
    </row>
    <row r="132" spans="9:9" x14ac:dyDescent="0.2">
      <c r="I132"/>
    </row>
    <row r="133" spans="9:9" x14ac:dyDescent="0.2">
      <c r="I133"/>
    </row>
    <row r="134" spans="9:9" x14ac:dyDescent="0.2">
      <c r="I134"/>
    </row>
    <row r="135" spans="9:9" x14ac:dyDescent="0.2">
      <c r="I135"/>
    </row>
    <row r="136" spans="9:9" x14ac:dyDescent="0.2">
      <c r="I136"/>
    </row>
    <row r="137" spans="9:9" x14ac:dyDescent="0.2">
      <c r="I137"/>
    </row>
    <row r="138" spans="9:9" x14ac:dyDescent="0.2">
      <c r="I138"/>
    </row>
    <row r="139" spans="9:9" x14ac:dyDescent="0.2">
      <c r="I139"/>
    </row>
    <row r="140" spans="9:9" x14ac:dyDescent="0.2">
      <c r="I140"/>
    </row>
    <row r="141" spans="9:9" x14ac:dyDescent="0.2">
      <c r="I141"/>
    </row>
    <row r="142" spans="9:9" x14ac:dyDescent="0.2">
      <c r="I142"/>
    </row>
    <row r="143" spans="9:9" x14ac:dyDescent="0.2">
      <c r="I143"/>
    </row>
    <row r="144" spans="9:9" x14ac:dyDescent="0.2">
      <c r="I144"/>
    </row>
    <row r="145" spans="9:9" x14ac:dyDescent="0.2">
      <c r="I145"/>
    </row>
    <row r="146" spans="9:9" x14ac:dyDescent="0.2">
      <c r="I146"/>
    </row>
    <row r="147" spans="9:9" x14ac:dyDescent="0.2">
      <c r="I147"/>
    </row>
    <row r="148" spans="9:9" x14ac:dyDescent="0.2">
      <c r="I148"/>
    </row>
    <row r="149" spans="9:9" x14ac:dyDescent="0.2">
      <c r="I149"/>
    </row>
    <row r="150" spans="9:9" x14ac:dyDescent="0.2">
      <c r="I150"/>
    </row>
    <row r="151" spans="9:9" x14ac:dyDescent="0.2">
      <c r="I151"/>
    </row>
    <row r="152" spans="9:9" x14ac:dyDescent="0.2">
      <c r="I152"/>
    </row>
    <row r="153" spans="9:9" x14ac:dyDescent="0.2">
      <c r="I153"/>
    </row>
    <row r="154" spans="9:9" x14ac:dyDescent="0.2">
      <c r="I154"/>
    </row>
    <row r="155" spans="9:9" x14ac:dyDescent="0.2">
      <c r="I155"/>
    </row>
    <row r="156" spans="9:9" x14ac:dyDescent="0.2">
      <c r="I156"/>
    </row>
    <row r="157" spans="9:9" x14ac:dyDescent="0.2">
      <c r="I157"/>
    </row>
    <row r="158" spans="9:9" x14ac:dyDescent="0.2">
      <c r="I158"/>
    </row>
    <row r="159" spans="9:9" x14ac:dyDescent="0.2">
      <c r="I159"/>
    </row>
    <row r="160" spans="9:9" x14ac:dyDescent="0.2">
      <c r="I160"/>
    </row>
    <row r="161" spans="9:9" x14ac:dyDescent="0.2">
      <c r="I161"/>
    </row>
    <row r="162" spans="9:9" x14ac:dyDescent="0.2">
      <c r="I162"/>
    </row>
    <row r="163" spans="9:9" x14ac:dyDescent="0.2">
      <c r="I163"/>
    </row>
    <row r="164" spans="9:9" x14ac:dyDescent="0.2">
      <c r="I164"/>
    </row>
    <row r="165" spans="9:9" x14ac:dyDescent="0.2">
      <c r="I165"/>
    </row>
    <row r="166" spans="9:9" x14ac:dyDescent="0.2">
      <c r="I166"/>
    </row>
    <row r="167" spans="9:9" x14ac:dyDescent="0.2">
      <c r="I167"/>
    </row>
    <row r="168" spans="9:9" x14ac:dyDescent="0.2">
      <c r="I168"/>
    </row>
    <row r="169" spans="9:9" x14ac:dyDescent="0.2">
      <c r="I169"/>
    </row>
    <row r="170" spans="9:9" x14ac:dyDescent="0.2">
      <c r="I170"/>
    </row>
    <row r="171" spans="9:9" x14ac:dyDescent="0.2">
      <c r="I171"/>
    </row>
    <row r="172" spans="9:9" x14ac:dyDescent="0.2">
      <c r="I172"/>
    </row>
    <row r="173" spans="9:9" x14ac:dyDescent="0.2">
      <c r="I173"/>
    </row>
    <row r="174" spans="9:9" x14ac:dyDescent="0.2">
      <c r="I174"/>
    </row>
    <row r="175" spans="9:9" x14ac:dyDescent="0.2">
      <c r="I175"/>
    </row>
    <row r="176" spans="9:9" x14ac:dyDescent="0.2">
      <c r="I176"/>
    </row>
    <row r="177" spans="9:9" x14ac:dyDescent="0.2">
      <c r="I177"/>
    </row>
    <row r="178" spans="9:9" x14ac:dyDescent="0.2">
      <c r="I178"/>
    </row>
    <row r="179" spans="9:9" x14ac:dyDescent="0.2">
      <c r="I179"/>
    </row>
    <row r="180" spans="9:9" x14ac:dyDescent="0.2">
      <c r="I180"/>
    </row>
    <row r="181" spans="9:9" x14ac:dyDescent="0.2">
      <c r="I181"/>
    </row>
    <row r="182" spans="9:9" x14ac:dyDescent="0.2">
      <c r="I182"/>
    </row>
    <row r="183" spans="9:9" x14ac:dyDescent="0.2">
      <c r="I183"/>
    </row>
    <row r="184" spans="9:9" x14ac:dyDescent="0.2">
      <c r="I184"/>
    </row>
    <row r="185" spans="9:9" x14ac:dyDescent="0.2">
      <c r="I185"/>
    </row>
    <row r="186" spans="9:9" x14ac:dyDescent="0.2">
      <c r="I186"/>
    </row>
    <row r="187" spans="9:9" x14ac:dyDescent="0.2">
      <c r="I187"/>
    </row>
    <row r="188" spans="9:9" x14ac:dyDescent="0.2">
      <c r="I188"/>
    </row>
    <row r="189" spans="9:9" x14ac:dyDescent="0.2">
      <c r="I189"/>
    </row>
    <row r="190" spans="9:9" x14ac:dyDescent="0.2">
      <c r="I190"/>
    </row>
    <row r="191" spans="9:9" x14ac:dyDescent="0.2">
      <c r="I191"/>
    </row>
    <row r="192" spans="9:9" x14ac:dyDescent="0.2">
      <c r="I192"/>
    </row>
    <row r="193" spans="9:9" x14ac:dyDescent="0.2">
      <c r="I193"/>
    </row>
    <row r="194" spans="9:9" x14ac:dyDescent="0.2">
      <c r="I194"/>
    </row>
    <row r="195" spans="9:9" x14ac:dyDescent="0.2">
      <c r="I195"/>
    </row>
    <row r="196" spans="9:9" x14ac:dyDescent="0.2">
      <c r="I196"/>
    </row>
    <row r="197" spans="9:9" x14ac:dyDescent="0.2">
      <c r="I197"/>
    </row>
    <row r="198" spans="9:9" x14ac:dyDescent="0.2">
      <c r="I198"/>
    </row>
    <row r="199" spans="9:9" x14ac:dyDescent="0.2">
      <c r="I199"/>
    </row>
    <row r="200" spans="9:9" x14ac:dyDescent="0.2">
      <c r="I200"/>
    </row>
    <row r="201" spans="9:9" x14ac:dyDescent="0.2">
      <c r="I201"/>
    </row>
    <row r="202" spans="9:9" x14ac:dyDescent="0.2">
      <c r="I202"/>
    </row>
    <row r="203" spans="9:9" x14ac:dyDescent="0.2">
      <c r="I203"/>
    </row>
    <row r="204" spans="9:9" x14ac:dyDescent="0.2">
      <c r="I204"/>
    </row>
    <row r="205" spans="9:9" x14ac:dyDescent="0.2">
      <c r="I205"/>
    </row>
    <row r="206" spans="9:9" x14ac:dyDescent="0.2">
      <c r="I206"/>
    </row>
    <row r="207" spans="9:9" x14ac:dyDescent="0.2">
      <c r="I207"/>
    </row>
    <row r="208" spans="9:9" x14ac:dyDescent="0.2">
      <c r="I208"/>
    </row>
    <row r="209" spans="9:9" x14ac:dyDescent="0.2">
      <c r="I209"/>
    </row>
    <row r="210" spans="9:9" x14ac:dyDescent="0.2">
      <c r="I210"/>
    </row>
    <row r="211" spans="9:9" x14ac:dyDescent="0.2">
      <c r="I211"/>
    </row>
    <row r="212" spans="9:9" x14ac:dyDescent="0.2">
      <c r="I212"/>
    </row>
    <row r="213" spans="9:9" x14ac:dyDescent="0.2">
      <c r="I213"/>
    </row>
    <row r="214" spans="9:9" x14ac:dyDescent="0.2">
      <c r="I214"/>
    </row>
    <row r="215" spans="9:9" x14ac:dyDescent="0.2">
      <c r="I215"/>
    </row>
    <row r="216" spans="9:9" x14ac:dyDescent="0.2">
      <c r="I216"/>
    </row>
    <row r="217" spans="9:9" x14ac:dyDescent="0.2">
      <c r="I217"/>
    </row>
    <row r="218" spans="9:9" x14ac:dyDescent="0.2">
      <c r="I218"/>
    </row>
    <row r="219" spans="9:9" x14ac:dyDescent="0.2">
      <c r="I219"/>
    </row>
    <row r="220" spans="9:9" x14ac:dyDescent="0.2">
      <c r="I220"/>
    </row>
    <row r="221" spans="9:9" x14ac:dyDescent="0.2">
      <c r="I221"/>
    </row>
    <row r="222" spans="9:9" x14ac:dyDescent="0.2">
      <c r="I222"/>
    </row>
    <row r="223" spans="9:9" x14ac:dyDescent="0.2">
      <c r="I223"/>
    </row>
    <row r="224" spans="9:9" x14ac:dyDescent="0.2">
      <c r="I224"/>
    </row>
    <row r="225" spans="9:9" x14ac:dyDescent="0.2">
      <c r="I225"/>
    </row>
    <row r="226" spans="9:9" x14ac:dyDescent="0.2">
      <c r="I226"/>
    </row>
    <row r="227" spans="9:9" x14ac:dyDescent="0.2">
      <c r="I227"/>
    </row>
    <row r="228" spans="9:9" x14ac:dyDescent="0.2">
      <c r="I228"/>
    </row>
    <row r="229" spans="9:9" x14ac:dyDescent="0.2">
      <c r="I229"/>
    </row>
    <row r="230" spans="9:9" x14ac:dyDescent="0.2">
      <c r="I230"/>
    </row>
    <row r="231" spans="9:9" x14ac:dyDescent="0.2">
      <c r="I231"/>
    </row>
    <row r="232" spans="9:9" x14ac:dyDescent="0.2">
      <c r="I232"/>
    </row>
    <row r="233" spans="9:9" x14ac:dyDescent="0.2">
      <c r="I233"/>
    </row>
    <row r="234" spans="9:9" x14ac:dyDescent="0.2">
      <c r="I234"/>
    </row>
    <row r="235" spans="9:9" x14ac:dyDescent="0.2">
      <c r="I235"/>
    </row>
    <row r="236" spans="9:9" x14ac:dyDescent="0.2">
      <c r="I236"/>
    </row>
    <row r="237" spans="9:9" x14ac:dyDescent="0.2">
      <c r="I237"/>
    </row>
    <row r="238" spans="9:9" x14ac:dyDescent="0.2">
      <c r="I238"/>
    </row>
    <row r="239" spans="9:9" x14ac:dyDescent="0.2">
      <c r="I239"/>
    </row>
    <row r="240" spans="9:9" x14ac:dyDescent="0.2">
      <c r="I240"/>
    </row>
    <row r="241" spans="9:9" x14ac:dyDescent="0.2">
      <c r="I241"/>
    </row>
    <row r="242" spans="9:9" x14ac:dyDescent="0.2">
      <c r="I242"/>
    </row>
    <row r="243" spans="9:9" x14ac:dyDescent="0.2">
      <c r="I243"/>
    </row>
    <row r="244" spans="9:9" x14ac:dyDescent="0.2">
      <c r="I244"/>
    </row>
    <row r="245" spans="9:9" x14ac:dyDescent="0.2">
      <c r="I245"/>
    </row>
    <row r="246" spans="9:9" x14ac:dyDescent="0.2">
      <c r="I246"/>
    </row>
    <row r="247" spans="9:9" x14ac:dyDescent="0.2">
      <c r="I247"/>
    </row>
    <row r="248" spans="9:9" x14ac:dyDescent="0.2">
      <c r="I248"/>
    </row>
    <row r="249" spans="9:9" x14ac:dyDescent="0.2">
      <c r="I249"/>
    </row>
    <row r="250" spans="9:9" x14ac:dyDescent="0.2">
      <c r="I250"/>
    </row>
    <row r="251" spans="9:9" x14ac:dyDescent="0.2">
      <c r="I251"/>
    </row>
    <row r="252" spans="9:9" x14ac:dyDescent="0.2">
      <c r="I252"/>
    </row>
    <row r="253" spans="9:9" x14ac:dyDescent="0.2">
      <c r="I253"/>
    </row>
    <row r="254" spans="9:9" x14ac:dyDescent="0.2">
      <c r="I254"/>
    </row>
    <row r="255" spans="9:9" x14ac:dyDescent="0.2">
      <c r="I255"/>
    </row>
    <row r="256" spans="9:9" x14ac:dyDescent="0.2">
      <c r="I256"/>
    </row>
    <row r="257" spans="9:9" x14ac:dyDescent="0.2">
      <c r="I257"/>
    </row>
    <row r="258" spans="9:9" x14ac:dyDescent="0.2">
      <c r="I258"/>
    </row>
    <row r="259" spans="9:9" x14ac:dyDescent="0.2">
      <c r="I259"/>
    </row>
    <row r="260" spans="9:9" x14ac:dyDescent="0.2">
      <c r="I260"/>
    </row>
    <row r="261" spans="9:9" x14ac:dyDescent="0.2">
      <c r="I261"/>
    </row>
    <row r="262" spans="9:9" x14ac:dyDescent="0.2">
      <c r="I262"/>
    </row>
    <row r="263" spans="9:9" x14ac:dyDescent="0.2">
      <c r="I263"/>
    </row>
    <row r="264" spans="9:9" x14ac:dyDescent="0.2">
      <c r="I264"/>
    </row>
    <row r="265" spans="9:9" x14ac:dyDescent="0.2">
      <c r="I265"/>
    </row>
    <row r="266" spans="9:9" x14ac:dyDescent="0.2">
      <c r="I266"/>
    </row>
    <row r="267" spans="9:9" x14ac:dyDescent="0.2">
      <c r="I267"/>
    </row>
    <row r="268" spans="9:9" x14ac:dyDescent="0.2">
      <c r="I268"/>
    </row>
    <row r="269" spans="9:9" x14ac:dyDescent="0.2">
      <c r="I269"/>
    </row>
    <row r="270" spans="9:9" x14ac:dyDescent="0.2">
      <c r="I270"/>
    </row>
    <row r="271" spans="9:9" x14ac:dyDescent="0.2">
      <c r="I271"/>
    </row>
    <row r="272" spans="9:9" x14ac:dyDescent="0.2">
      <c r="I272"/>
    </row>
    <row r="273" spans="9:9" x14ac:dyDescent="0.2">
      <c r="I273"/>
    </row>
    <row r="274" spans="9:9" x14ac:dyDescent="0.2">
      <c r="I274"/>
    </row>
    <row r="275" spans="9:9" x14ac:dyDescent="0.2">
      <c r="I275"/>
    </row>
    <row r="276" spans="9:9" x14ac:dyDescent="0.2">
      <c r="I276"/>
    </row>
    <row r="277" spans="9:9" x14ac:dyDescent="0.2">
      <c r="I277"/>
    </row>
    <row r="278" spans="9:9" x14ac:dyDescent="0.2">
      <c r="I278"/>
    </row>
    <row r="279" spans="9:9" x14ac:dyDescent="0.2">
      <c r="I279"/>
    </row>
    <row r="280" spans="9:9" x14ac:dyDescent="0.2">
      <c r="I280"/>
    </row>
    <row r="281" spans="9:9" x14ac:dyDescent="0.2">
      <c r="I281"/>
    </row>
    <row r="282" spans="9:9" x14ac:dyDescent="0.2">
      <c r="I282"/>
    </row>
    <row r="283" spans="9:9" x14ac:dyDescent="0.2">
      <c r="I283"/>
    </row>
    <row r="284" spans="9:9" x14ac:dyDescent="0.2">
      <c r="I284"/>
    </row>
    <row r="285" spans="9:9" x14ac:dyDescent="0.2">
      <c r="I285"/>
    </row>
    <row r="286" spans="9:9" x14ac:dyDescent="0.2">
      <c r="I286"/>
    </row>
    <row r="287" spans="9:9" x14ac:dyDescent="0.2">
      <c r="I287"/>
    </row>
    <row r="288" spans="9:9" x14ac:dyDescent="0.2">
      <c r="I288"/>
    </row>
    <row r="289" spans="9:9" x14ac:dyDescent="0.2">
      <c r="I289"/>
    </row>
    <row r="290" spans="9:9" x14ac:dyDescent="0.2">
      <c r="I290"/>
    </row>
    <row r="291" spans="9:9" x14ac:dyDescent="0.2">
      <c r="I291"/>
    </row>
    <row r="292" spans="9:9" x14ac:dyDescent="0.2">
      <c r="I292"/>
    </row>
    <row r="293" spans="9:9" x14ac:dyDescent="0.2">
      <c r="I293"/>
    </row>
    <row r="294" spans="9:9" x14ac:dyDescent="0.2">
      <c r="I294"/>
    </row>
    <row r="295" spans="9:9" x14ac:dyDescent="0.2">
      <c r="I295"/>
    </row>
    <row r="296" spans="9:9" x14ac:dyDescent="0.2">
      <c r="I296"/>
    </row>
    <row r="297" spans="9:9" x14ac:dyDescent="0.2">
      <c r="I297"/>
    </row>
    <row r="298" spans="9:9" x14ac:dyDescent="0.2">
      <c r="I298"/>
    </row>
    <row r="299" spans="9:9" x14ac:dyDescent="0.2">
      <c r="I299"/>
    </row>
    <row r="300" spans="9:9" x14ac:dyDescent="0.2">
      <c r="I300"/>
    </row>
    <row r="301" spans="9:9" x14ac:dyDescent="0.2">
      <c r="I301"/>
    </row>
    <row r="302" spans="9:9" x14ac:dyDescent="0.2">
      <c r="I302"/>
    </row>
    <row r="303" spans="9:9" x14ac:dyDescent="0.2">
      <c r="I303"/>
    </row>
    <row r="304" spans="9:9" x14ac:dyDescent="0.2">
      <c r="I304"/>
    </row>
    <row r="305" spans="9:9" x14ac:dyDescent="0.2">
      <c r="I305"/>
    </row>
    <row r="306" spans="9:9" x14ac:dyDescent="0.2">
      <c r="I306"/>
    </row>
    <row r="307" spans="9:9" x14ac:dyDescent="0.2">
      <c r="I307"/>
    </row>
    <row r="308" spans="9:9" x14ac:dyDescent="0.2">
      <c r="I308"/>
    </row>
    <row r="309" spans="9:9" x14ac:dyDescent="0.2">
      <c r="I309"/>
    </row>
    <row r="310" spans="9:9" x14ac:dyDescent="0.2">
      <c r="I310"/>
    </row>
    <row r="311" spans="9:9" x14ac:dyDescent="0.2">
      <c r="I311"/>
    </row>
    <row r="312" spans="9:9" x14ac:dyDescent="0.2">
      <c r="I312"/>
    </row>
    <row r="313" spans="9:9" x14ac:dyDescent="0.2">
      <c r="I313"/>
    </row>
    <row r="314" spans="9:9" x14ac:dyDescent="0.2">
      <c r="I314"/>
    </row>
    <row r="315" spans="9:9" x14ac:dyDescent="0.2">
      <c r="I315"/>
    </row>
    <row r="316" spans="9:9" x14ac:dyDescent="0.2">
      <c r="I316"/>
    </row>
    <row r="317" spans="9:9" x14ac:dyDescent="0.2">
      <c r="I317"/>
    </row>
    <row r="318" spans="9:9" x14ac:dyDescent="0.2">
      <c r="I318"/>
    </row>
    <row r="319" spans="9:9" x14ac:dyDescent="0.2">
      <c r="I319"/>
    </row>
    <row r="320" spans="9:9" x14ac:dyDescent="0.2">
      <c r="I320"/>
    </row>
    <row r="321" spans="9:9" x14ac:dyDescent="0.2">
      <c r="I321"/>
    </row>
    <row r="322" spans="9:9" x14ac:dyDescent="0.2">
      <c r="I322"/>
    </row>
    <row r="323" spans="9:9" x14ac:dyDescent="0.2">
      <c r="I323"/>
    </row>
    <row r="324" spans="9:9" x14ac:dyDescent="0.2">
      <c r="I324"/>
    </row>
    <row r="325" spans="9:9" x14ac:dyDescent="0.2">
      <c r="I325"/>
    </row>
    <row r="326" spans="9:9" x14ac:dyDescent="0.2">
      <c r="I326"/>
    </row>
    <row r="327" spans="9:9" x14ac:dyDescent="0.2">
      <c r="I327"/>
    </row>
    <row r="328" spans="9:9" x14ac:dyDescent="0.2">
      <c r="I328"/>
    </row>
    <row r="329" spans="9:9" x14ac:dyDescent="0.2">
      <c r="I329"/>
    </row>
    <row r="330" spans="9:9" x14ac:dyDescent="0.2">
      <c r="I330"/>
    </row>
    <row r="331" spans="9:9" x14ac:dyDescent="0.2">
      <c r="I331"/>
    </row>
    <row r="332" spans="9:9" x14ac:dyDescent="0.2">
      <c r="I332"/>
    </row>
    <row r="333" spans="9:9" x14ac:dyDescent="0.2">
      <c r="I333"/>
    </row>
    <row r="334" spans="9:9" x14ac:dyDescent="0.2">
      <c r="I334"/>
    </row>
    <row r="335" spans="9:9" x14ac:dyDescent="0.2">
      <c r="I335"/>
    </row>
    <row r="336" spans="9:9" x14ac:dyDescent="0.2">
      <c r="I336"/>
    </row>
    <row r="337" spans="9:9" x14ac:dyDescent="0.2">
      <c r="I337"/>
    </row>
    <row r="338" spans="9:9" x14ac:dyDescent="0.2">
      <c r="I338"/>
    </row>
    <row r="339" spans="9:9" x14ac:dyDescent="0.2">
      <c r="I339"/>
    </row>
    <row r="340" spans="9:9" x14ac:dyDescent="0.2">
      <c r="I340"/>
    </row>
    <row r="341" spans="9:9" x14ac:dyDescent="0.2">
      <c r="I341"/>
    </row>
    <row r="342" spans="9:9" x14ac:dyDescent="0.2">
      <c r="I342"/>
    </row>
    <row r="343" spans="9:9" x14ac:dyDescent="0.2">
      <c r="I343"/>
    </row>
    <row r="344" spans="9:9" x14ac:dyDescent="0.2">
      <c r="I344"/>
    </row>
    <row r="345" spans="9:9" x14ac:dyDescent="0.2">
      <c r="I345"/>
    </row>
    <row r="346" spans="9:9" x14ac:dyDescent="0.2">
      <c r="I346"/>
    </row>
    <row r="347" spans="9:9" x14ac:dyDescent="0.2">
      <c r="I347"/>
    </row>
    <row r="348" spans="9:9" x14ac:dyDescent="0.2">
      <c r="I348"/>
    </row>
    <row r="349" spans="9:9" x14ac:dyDescent="0.2">
      <c r="I349"/>
    </row>
    <row r="350" spans="9:9" x14ac:dyDescent="0.2">
      <c r="I350"/>
    </row>
    <row r="351" spans="9:9" x14ac:dyDescent="0.2">
      <c r="I351"/>
    </row>
    <row r="352" spans="9:9" x14ac:dyDescent="0.2">
      <c r="I352"/>
    </row>
    <row r="353" spans="9:9" x14ac:dyDescent="0.2">
      <c r="I353"/>
    </row>
    <row r="354" spans="9:9" x14ac:dyDescent="0.2">
      <c r="I354"/>
    </row>
    <row r="355" spans="9:9" x14ac:dyDescent="0.2">
      <c r="I355"/>
    </row>
    <row r="356" spans="9:9" x14ac:dyDescent="0.2">
      <c r="I356"/>
    </row>
    <row r="357" spans="9:9" x14ac:dyDescent="0.2">
      <c r="I357"/>
    </row>
    <row r="358" spans="9:9" x14ac:dyDescent="0.2">
      <c r="I358"/>
    </row>
    <row r="359" spans="9:9" x14ac:dyDescent="0.2">
      <c r="I359"/>
    </row>
    <row r="360" spans="9:9" x14ac:dyDescent="0.2">
      <c r="I360"/>
    </row>
    <row r="361" spans="9:9" x14ac:dyDescent="0.2">
      <c r="I361"/>
    </row>
    <row r="362" spans="9:9" x14ac:dyDescent="0.2">
      <c r="I362"/>
    </row>
    <row r="363" spans="9:9" x14ac:dyDescent="0.2">
      <c r="I363"/>
    </row>
    <row r="364" spans="9:9" x14ac:dyDescent="0.2">
      <c r="I364"/>
    </row>
    <row r="365" spans="9:9" x14ac:dyDescent="0.2">
      <c r="I365"/>
    </row>
    <row r="366" spans="9:9" x14ac:dyDescent="0.2">
      <c r="I366"/>
    </row>
    <row r="367" spans="9:9" x14ac:dyDescent="0.2">
      <c r="I367"/>
    </row>
    <row r="368" spans="9:9" x14ac:dyDescent="0.2">
      <c r="I368"/>
    </row>
    <row r="369" spans="9:9" x14ac:dyDescent="0.2">
      <c r="I369"/>
    </row>
    <row r="370" spans="9:9" x14ac:dyDescent="0.2">
      <c r="I370"/>
    </row>
    <row r="371" spans="9:9" x14ac:dyDescent="0.2">
      <c r="I371"/>
    </row>
    <row r="372" spans="9:9" x14ac:dyDescent="0.2">
      <c r="I372"/>
    </row>
    <row r="373" spans="9:9" x14ac:dyDescent="0.2">
      <c r="I373"/>
    </row>
    <row r="374" spans="9:9" x14ac:dyDescent="0.2">
      <c r="I374"/>
    </row>
    <row r="375" spans="9:9" x14ac:dyDescent="0.2">
      <c r="I375"/>
    </row>
    <row r="376" spans="9:9" x14ac:dyDescent="0.2">
      <c r="I376"/>
    </row>
    <row r="377" spans="9:9" x14ac:dyDescent="0.2">
      <c r="I377"/>
    </row>
    <row r="378" spans="9:9" x14ac:dyDescent="0.2">
      <c r="I378"/>
    </row>
    <row r="379" spans="9:9" x14ac:dyDescent="0.2">
      <c r="I379"/>
    </row>
    <row r="380" spans="9:9" x14ac:dyDescent="0.2">
      <c r="I380"/>
    </row>
    <row r="381" spans="9:9" x14ac:dyDescent="0.2">
      <c r="I381"/>
    </row>
    <row r="382" spans="9:9" x14ac:dyDescent="0.2">
      <c r="I382"/>
    </row>
    <row r="383" spans="9:9" x14ac:dyDescent="0.2">
      <c r="I383"/>
    </row>
    <row r="384" spans="9:9" x14ac:dyDescent="0.2">
      <c r="I384"/>
    </row>
    <row r="385" spans="9:9" x14ac:dyDescent="0.2">
      <c r="I385"/>
    </row>
    <row r="386" spans="9:9" x14ac:dyDescent="0.2">
      <c r="I386"/>
    </row>
    <row r="387" spans="9:9" x14ac:dyDescent="0.2">
      <c r="I387"/>
    </row>
    <row r="388" spans="9:9" x14ac:dyDescent="0.2">
      <c r="I388"/>
    </row>
    <row r="389" spans="9:9" x14ac:dyDescent="0.2">
      <c r="I389"/>
    </row>
    <row r="390" spans="9:9" x14ac:dyDescent="0.2">
      <c r="I390"/>
    </row>
    <row r="391" spans="9:9" x14ac:dyDescent="0.2">
      <c r="I391"/>
    </row>
    <row r="392" spans="9:9" x14ac:dyDescent="0.2">
      <c r="I392"/>
    </row>
    <row r="393" spans="9:9" x14ac:dyDescent="0.2">
      <c r="I393"/>
    </row>
    <row r="394" spans="9:9" x14ac:dyDescent="0.2">
      <c r="I394"/>
    </row>
    <row r="395" spans="9:9" x14ac:dyDescent="0.2">
      <c r="I395"/>
    </row>
    <row r="396" spans="9:9" x14ac:dyDescent="0.2">
      <c r="I396"/>
    </row>
    <row r="397" spans="9:9" x14ac:dyDescent="0.2">
      <c r="I397"/>
    </row>
    <row r="398" spans="9:9" x14ac:dyDescent="0.2">
      <c r="I398"/>
    </row>
    <row r="399" spans="9:9" x14ac:dyDescent="0.2">
      <c r="I399"/>
    </row>
    <row r="400" spans="9:9" x14ac:dyDescent="0.2">
      <c r="I400"/>
    </row>
    <row r="401" spans="9:9" x14ac:dyDescent="0.2">
      <c r="I401"/>
    </row>
    <row r="402" spans="9:9" x14ac:dyDescent="0.2">
      <c r="I402"/>
    </row>
    <row r="403" spans="9:9" x14ac:dyDescent="0.2">
      <c r="I403"/>
    </row>
    <row r="404" spans="9:9" x14ac:dyDescent="0.2">
      <c r="I404"/>
    </row>
    <row r="405" spans="9:9" x14ac:dyDescent="0.2">
      <c r="I405"/>
    </row>
    <row r="406" spans="9:9" x14ac:dyDescent="0.2">
      <c r="I406"/>
    </row>
    <row r="407" spans="9:9" x14ac:dyDescent="0.2">
      <c r="I407"/>
    </row>
    <row r="408" spans="9:9" x14ac:dyDescent="0.2">
      <c r="I408"/>
    </row>
    <row r="409" spans="9:9" x14ac:dyDescent="0.2">
      <c r="I409"/>
    </row>
    <row r="410" spans="9:9" x14ac:dyDescent="0.2">
      <c r="I410"/>
    </row>
    <row r="411" spans="9:9" x14ac:dyDescent="0.2">
      <c r="I411"/>
    </row>
    <row r="412" spans="9:9" x14ac:dyDescent="0.2">
      <c r="I412"/>
    </row>
    <row r="413" spans="9:9" x14ac:dyDescent="0.2">
      <c r="I413"/>
    </row>
    <row r="414" spans="9:9" x14ac:dyDescent="0.2">
      <c r="I414"/>
    </row>
    <row r="415" spans="9:9" x14ac:dyDescent="0.2">
      <c r="I415"/>
    </row>
    <row r="416" spans="9:9" x14ac:dyDescent="0.2">
      <c r="I416"/>
    </row>
    <row r="417" spans="9:9" x14ac:dyDescent="0.2">
      <c r="I417"/>
    </row>
    <row r="418" spans="9:9" x14ac:dyDescent="0.2">
      <c r="I418"/>
    </row>
    <row r="419" spans="9:9" x14ac:dyDescent="0.2">
      <c r="I419"/>
    </row>
    <row r="420" spans="9:9" x14ac:dyDescent="0.2">
      <c r="I420"/>
    </row>
    <row r="421" spans="9:9" x14ac:dyDescent="0.2">
      <c r="I421"/>
    </row>
    <row r="422" spans="9:9" x14ac:dyDescent="0.2">
      <c r="I422"/>
    </row>
    <row r="423" spans="9:9" x14ac:dyDescent="0.2">
      <c r="I423"/>
    </row>
    <row r="424" spans="9:9" x14ac:dyDescent="0.2">
      <c r="I424"/>
    </row>
    <row r="425" spans="9:9" x14ac:dyDescent="0.2">
      <c r="I425"/>
    </row>
    <row r="426" spans="9:9" x14ac:dyDescent="0.2">
      <c r="I426"/>
    </row>
    <row r="427" spans="9:9" x14ac:dyDescent="0.2">
      <c r="I427"/>
    </row>
    <row r="428" spans="9:9" x14ac:dyDescent="0.2">
      <c r="I428"/>
    </row>
    <row r="429" spans="9:9" x14ac:dyDescent="0.2">
      <c r="I429"/>
    </row>
    <row r="430" spans="9:9" x14ac:dyDescent="0.2">
      <c r="I430"/>
    </row>
    <row r="431" spans="9:9" x14ac:dyDescent="0.2">
      <c r="I431"/>
    </row>
    <row r="432" spans="9:9" x14ac:dyDescent="0.2">
      <c r="I432"/>
    </row>
    <row r="433" spans="9:9" x14ac:dyDescent="0.2">
      <c r="I433"/>
    </row>
    <row r="434" spans="9:9" x14ac:dyDescent="0.2">
      <c r="I434"/>
    </row>
    <row r="435" spans="9:9" x14ac:dyDescent="0.2">
      <c r="I435"/>
    </row>
    <row r="436" spans="9:9" x14ac:dyDescent="0.2">
      <c r="I436"/>
    </row>
    <row r="437" spans="9:9" x14ac:dyDescent="0.2">
      <c r="I437"/>
    </row>
    <row r="438" spans="9:9" x14ac:dyDescent="0.2">
      <c r="I438"/>
    </row>
    <row r="439" spans="9:9" x14ac:dyDescent="0.2">
      <c r="I439"/>
    </row>
    <row r="440" spans="9:9" x14ac:dyDescent="0.2">
      <c r="I440"/>
    </row>
    <row r="441" spans="9:9" x14ac:dyDescent="0.2">
      <c r="I441"/>
    </row>
    <row r="442" spans="9:9" x14ac:dyDescent="0.2">
      <c r="I442"/>
    </row>
    <row r="443" spans="9:9" x14ac:dyDescent="0.2">
      <c r="I443"/>
    </row>
    <row r="444" spans="9:9" x14ac:dyDescent="0.2">
      <c r="I444"/>
    </row>
    <row r="445" spans="9:9" x14ac:dyDescent="0.2">
      <c r="I445"/>
    </row>
    <row r="446" spans="9:9" x14ac:dyDescent="0.2">
      <c r="I446"/>
    </row>
    <row r="447" spans="9:9" x14ac:dyDescent="0.2">
      <c r="I447"/>
    </row>
    <row r="448" spans="9:9" x14ac:dyDescent="0.2">
      <c r="I448"/>
    </row>
    <row r="449" spans="9:9" x14ac:dyDescent="0.2">
      <c r="I449"/>
    </row>
    <row r="450" spans="9:9" x14ac:dyDescent="0.2">
      <c r="I450"/>
    </row>
    <row r="451" spans="9:9" x14ac:dyDescent="0.2">
      <c r="I451"/>
    </row>
    <row r="452" spans="9:9" x14ac:dyDescent="0.2">
      <c r="I452"/>
    </row>
    <row r="453" spans="9:9" x14ac:dyDescent="0.2">
      <c r="I453"/>
    </row>
    <row r="454" spans="9:9" x14ac:dyDescent="0.2">
      <c r="I454"/>
    </row>
    <row r="455" spans="9:9" x14ac:dyDescent="0.2">
      <c r="I455"/>
    </row>
    <row r="456" spans="9:9" x14ac:dyDescent="0.2">
      <c r="I456"/>
    </row>
    <row r="457" spans="9:9" x14ac:dyDescent="0.2">
      <c r="I457"/>
    </row>
    <row r="458" spans="9:9" x14ac:dyDescent="0.2">
      <c r="I458"/>
    </row>
    <row r="459" spans="9:9" x14ac:dyDescent="0.2">
      <c r="I459"/>
    </row>
    <row r="460" spans="9:9" x14ac:dyDescent="0.2">
      <c r="I460"/>
    </row>
    <row r="461" spans="9:9" x14ac:dyDescent="0.2">
      <c r="I461"/>
    </row>
    <row r="462" spans="9:9" x14ac:dyDescent="0.2">
      <c r="I462"/>
    </row>
    <row r="463" spans="9:9" x14ac:dyDescent="0.2">
      <c r="I463"/>
    </row>
    <row r="464" spans="9:9" x14ac:dyDescent="0.2">
      <c r="I464"/>
    </row>
    <row r="465" spans="9:9" x14ac:dyDescent="0.2">
      <c r="I465"/>
    </row>
    <row r="466" spans="9:9" x14ac:dyDescent="0.2">
      <c r="I466"/>
    </row>
    <row r="467" spans="9:9" x14ac:dyDescent="0.2">
      <c r="I467"/>
    </row>
    <row r="468" spans="9:9" x14ac:dyDescent="0.2">
      <c r="I468"/>
    </row>
    <row r="469" spans="9:9" x14ac:dyDescent="0.2">
      <c r="I469"/>
    </row>
    <row r="470" spans="9:9" x14ac:dyDescent="0.2">
      <c r="I470"/>
    </row>
    <row r="471" spans="9:9" x14ac:dyDescent="0.2">
      <c r="I471"/>
    </row>
    <row r="472" spans="9:9" x14ac:dyDescent="0.2">
      <c r="I472"/>
    </row>
    <row r="473" spans="9:9" x14ac:dyDescent="0.2">
      <c r="I473"/>
    </row>
    <row r="474" spans="9:9" x14ac:dyDescent="0.2">
      <c r="I474"/>
    </row>
    <row r="475" spans="9:9" x14ac:dyDescent="0.2">
      <c r="I475"/>
    </row>
    <row r="476" spans="9:9" x14ac:dyDescent="0.2">
      <c r="I476"/>
    </row>
    <row r="477" spans="9:9" x14ac:dyDescent="0.2">
      <c r="I477"/>
    </row>
    <row r="478" spans="9:9" x14ac:dyDescent="0.2">
      <c r="I478"/>
    </row>
    <row r="479" spans="9:9" x14ac:dyDescent="0.2">
      <c r="I479"/>
    </row>
    <row r="480" spans="9:9" x14ac:dyDescent="0.2">
      <c r="I480"/>
    </row>
    <row r="481" spans="9:9" x14ac:dyDescent="0.2">
      <c r="I481"/>
    </row>
    <row r="482" spans="9:9" x14ac:dyDescent="0.2">
      <c r="I482"/>
    </row>
    <row r="483" spans="9:9" x14ac:dyDescent="0.2">
      <c r="I483"/>
    </row>
    <row r="484" spans="9:9" x14ac:dyDescent="0.2">
      <c r="I484"/>
    </row>
    <row r="485" spans="9:9" x14ac:dyDescent="0.2">
      <c r="I485"/>
    </row>
    <row r="486" spans="9:9" x14ac:dyDescent="0.2">
      <c r="I486"/>
    </row>
    <row r="487" spans="9:9" x14ac:dyDescent="0.2">
      <c r="I487"/>
    </row>
    <row r="488" spans="9:9" x14ac:dyDescent="0.2">
      <c r="I488"/>
    </row>
    <row r="489" spans="9:9" x14ac:dyDescent="0.2">
      <c r="I489"/>
    </row>
    <row r="490" spans="9:9" x14ac:dyDescent="0.2">
      <c r="I490"/>
    </row>
    <row r="491" spans="9:9" x14ac:dyDescent="0.2">
      <c r="I491"/>
    </row>
    <row r="492" spans="9:9" x14ac:dyDescent="0.2">
      <c r="I492"/>
    </row>
    <row r="493" spans="9:9" x14ac:dyDescent="0.2">
      <c r="I493"/>
    </row>
    <row r="494" spans="9:9" x14ac:dyDescent="0.2">
      <c r="I494"/>
    </row>
    <row r="495" spans="9:9" x14ac:dyDescent="0.2">
      <c r="I495"/>
    </row>
    <row r="496" spans="9:9" x14ac:dyDescent="0.2">
      <c r="I496"/>
    </row>
    <row r="497" spans="9:9" x14ac:dyDescent="0.2">
      <c r="I497"/>
    </row>
    <row r="498" spans="9:9" x14ac:dyDescent="0.2">
      <c r="I498"/>
    </row>
    <row r="499" spans="9:9" x14ac:dyDescent="0.2">
      <c r="I499"/>
    </row>
    <row r="500" spans="9:9" x14ac:dyDescent="0.2">
      <c r="I500"/>
    </row>
    <row r="501" spans="9:9" x14ac:dyDescent="0.2">
      <c r="I501"/>
    </row>
    <row r="502" spans="9:9" x14ac:dyDescent="0.2">
      <c r="I502"/>
    </row>
    <row r="503" spans="9:9" x14ac:dyDescent="0.2">
      <c r="I503"/>
    </row>
    <row r="504" spans="9:9" x14ac:dyDescent="0.2">
      <c r="I504"/>
    </row>
    <row r="505" spans="9:9" x14ac:dyDescent="0.2">
      <c r="I505"/>
    </row>
    <row r="506" spans="9:9" x14ac:dyDescent="0.2">
      <c r="I506"/>
    </row>
    <row r="507" spans="9:9" x14ac:dyDescent="0.2">
      <c r="I507"/>
    </row>
    <row r="508" spans="9:9" x14ac:dyDescent="0.2">
      <c r="I508"/>
    </row>
    <row r="509" spans="9:9" x14ac:dyDescent="0.2">
      <c r="I509"/>
    </row>
    <row r="510" spans="9:9" x14ac:dyDescent="0.2">
      <c r="I510"/>
    </row>
    <row r="511" spans="9:9" x14ac:dyDescent="0.2">
      <c r="I511"/>
    </row>
    <row r="512" spans="9:9" x14ac:dyDescent="0.2">
      <c r="I512"/>
    </row>
    <row r="513" spans="9:9" x14ac:dyDescent="0.2">
      <c r="I513"/>
    </row>
    <row r="514" spans="9:9" x14ac:dyDescent="0.2">
      <c r="I514"/>
    </row>
    <row r="515" spans="9:9" x14ac:dyDescent="0.2">
      <c r="I515"/>
    </row>
    <row r="516" spans="9:9" x14ac:dyDescent="0.2">
      <c r="I516"/>
    </row>
    <row r="517" spans="9:9" x14ac:dyDescent="0.2">
      <c r="I517"/>
    </row>
    <row r="518" spans="9:9" x14ac:dyDescent="0.2">
      <c r="I518"/>
    </row>
    <row r="519" spans="9:9" x14ac:dyDescent="0.2">
      <c r="I519"/>
    </row>
    <row r="520" spans="9:9" x14ac:dyDescent="0.2">
      <c r="I520"/>
    </row>
    <row r="521" spans="9:9" x14ac:dyDescent="0.2">
      <c r="I521"/>
    </row>
    <row r="522" spans="9:9" x14ac:dyDescent="0.2">
      <c r="I522"/>
    </row>
    <row r="523" spans="9:9" x14ac:dyDescent="0.2">
      <c r="I523"/>
    </row>
    <row r="524" spans="9:9" x14ac:dyDescent="0.2">
      <c r="I524"/>
    </row>
    <row r="525" spans="9:9" x14ac:dyDescent="0.2">
      <c r="I525"/>
    </row>
    <row r="526" spans="9:9" x14ac:dyDescent="0.2">
      <c r="I526"/>
    </row>
    <row r="527" spans="9:9" x14ac:dyDescent="0.2">
      <c r="I527"/>
    </row>
    <row r="528" spans="9:9" x14ac:dyDescent="0.2">
      <c r="I528"/>
    </row>
    <row r="529" spans="9:9" x14ac:dyDescent="0.2">
      <c r="I529"/>
    </row>
    <row r="530" spans="9:9" x14ac:dyDescent="0.2">
      <c r="I530"/>
    </row>
    <row r="531" spans="9:9" x14ac:dyDescent="0.2">
      <c r="I531"/>
    </row>
    <row r="532" spans="9:9" x14ac:dyDescent="0.2">
      <c r="I532"/>
    </row>
    <row r="533" spans="9:9" x14ac:dyDescent="0.2">
      <c r="I533"/>
    </row>
    <row r="534" spans="9:9" x14ac:dyDescent="0.2">
      <c r="I534"/>
    </row>
    <row r="535" spans="9:9" x14ac:dyDescent="0.2">
      <c r="I535"/>
    </row>
    <row r="536" spans="9:9" x14ac:dyDescent="0.2">
      <c r="I536"/>
    </row>
    <row r="537" spans="9:9" x14ac:dyDescent="0.2">
      <c r="I537"/>
    </row>
    <row r="538" spans="9:9" x14ac:dyDescent="0.2">
      <c r="I538"/>
    </row>
    <row r="539" spans="9:9" x14ac:dyDescent="0.2">
      <c r="I539"/>
    </row>
    <row r="540" spans="9:9" x14ac:dyDescent="0.2">
      <c r="I540"/>
    </row>
    <row r="541" spans="9:9" x14ac:dyDescent="0.2">
      <c r="I541"/>
    </row>
    <row r="542" spans="9:9" x14ac:dyDescent="0.2">
      <c r="I542"/>
    </row>
    <row r="543" spans="9:9" x14ac:dyDescent="0.2">
      <c r="I543"/>
    </row>
    <row r="544" spans="9:9" x14ac:dyDescent="0.2">
      <c r="I544"/>
    </row>
    <row r="545" spans="9:9" x14ac:dyDescent="0.2">
      <c r="I545"/>
    </row>
    <row r="546" spans="9:9" x14ac:dyDescent="0.2">
      <c r="I546"/>
    </row>
    <row r="547" spans="9:9" x14ac:dyDescent="0.2">
      <c r="I547"/>
    </row>
    <row r="548" spans="9:9" x14ac:dyDescent="0.2">
      <c r="I548"/>
    </row>
    <row r="549" spans="9:9" x14ac:dyDescent="0.2">
      <c r="I549"/>
    </row>
    <row r="550" spans="9:9" x14ac:dyDescent="0.2">
      <c r="I550"/>
    </row>
    <row r="551" spans="9:9" x14ac:dyDescent="0.2">
      <c r="I551"/>
    </row>
    <row r="552" spans="9:9" x14ac:dyDescent="0.2">
      <c r="I552"/>
    </row>
    <row r="553" spans="9:9" x14ac:dyDescent="0.2">
      <c r="I553"/>
    </row>
    <row r="554" spans="9:9" x14ac:dyDescent="0.2">
      <c r="I554"/>
    </row>
    <row r="555" spans="9:9" x14ac:dyDescent="0.2">
      <c r="I555"/>
    </row>
    <row r="556" spans="9:9" x14ac:dyDescent="0.2">
      <c r="I556"/>
    </row>
    <row r="557" spans="9:9" x14ac:dyDescent="0.2">
      <c r="I557"/>
    </row>
    <row r="558" spans="9:9" x14ac:dyDescent="0.2">
      <c r="I558"/>
    </row>
    <row r="559" spans="9:9" x14ac:dyDescent="0.2">
      <c r="I559"/>
    </row>
    <row r="560" spans="9:9" x14ac:dyDescent="0.2">
      <c r="I560"/>
    </row>
    <row r="561" spans="9:9" x14ac:dyDescent="0.2">
      <c r="I561"/>
    </row>
    <row r="562" spans="9:9" x14ac:dyDescent="0.2">
      <c r="I562"/>
    </row>
    <row r="563" spans="9:9" x14ac:dyDescent="0.2">
      <c r="I563"/>
    </row>
    <row r="564" spans="9:9" x14ac:dyDescent="0.2">
      <c r="I564"/>
    </row>
    <row r="565" spans="9:9" x14ac:dyDescent="0.2">
      <c r="I565"/>
    </row>
    <row r="566" spans="9:9" x14ac:dyDescent="0.2">
      <c r="I566"/>
    </row>
    <row r="567" spans="9:9" x14ac:dyDescent="0.2">
      <c r="I567"/>
    </row>
    <row r="568" spans="9:9" x14ac:dyDescent="0.2">
      <c r="I568"/>
    </row>
    <row r="569" spans="9:9" x14ac:dyDescent="0.2">
      <c r="I569"/>
    </row>
    <row r="570" spans="9:9" x14ac:dyDescent="0.2">
      <c r="I570"/>
    </row>
    <row r="571" spans="9:9" x14ac:dyDescent="0.2">
      <c r="I571"/>
    </row>
    <row r="572" spans="9:9" x14ac:dyDescent="0.2">
      <c r="I572"/>
    </row>
    <row r="573" spans="9:9" x14ac:dyDescent="0.2">
      <c r="I573"/>
    </row>
    <row r="574" spans="9:9" x14ac:dyDescent="0.2">
      <c r="I574"/>
    </row>
    <row r="575" spans="9:9" x14ac:dyDescent="0.2">
      <c r="I575"/>
    </row>
    <row r="576" spans="9:9" x14ac:dyDescent="0.2">
      <c r="I576"/>
    </row>
    <row r="577" spans="9:9" x14ac:dyDescent="0.2">
      <c r="I577"/>
    </row>
    <row r="578" spans="9:9" x14ac:dyDescent="0.2">
      <c r="I578"/>
    </row>
    <row r="579" spans="9:9" x14ac:dyDescent="0.2">
      <c r="I579"/>
    </row>
    <row r="580" spans="9:9" x14ac:dyDescent="0.2">
      <c r="I580"/>
    </row>
    <row r="581" spans="9:9" x14ac:dyDescent="0.2">
      <c r="I581"/>
    </row>
    <row r="582" spans="9:9" x14ac:dyDescent="0.2">
      <c r="I582"/>
    </row>
    <row r="583" spans="9:9" x14ac:dyDescent="0.2">
      <c r="I583"/>
    </row>
    <row r="584" spans="9:9" x14ac:dyDescent="0.2">
      <c r="I584"/>
    </row>
    <row r="585" spans="9:9" x14ac:dyDescent="0.2">
      <c r="I585"/>
    </row>
    <row r="586" spans="9:9" x14ac:dyDescent="0.2">
      <c r="I586"/>
    </row>
    <row r="587" spans="9:9" x14ac:dyDescent="0.2">
      <c r="I587"/>
    </row>
    <row r="588" spans="9:9" x14ac:dyDescent="0.2">
      <c r="I588"/>
    </row>
    <row r="589" spans="9:9" x14ac:dyDescent="0.2">
      <c r="I589"/>
    </row>
    <row r="590" spans="9:9" x14ac:dyDescent="0.2">
      <c r="I590"/>
    </row>
    <row r="591" spans="9:9" x14ac:dyDescent="0.2">
      <c r="I591"/>
    </row>
    <row r="592" spans="9:9" x14ac:dyDescent="0.2">
      <c r="I592"/>
    </row>
    <row r="593" spans="9:9" x14ac:dyDescent="0.2">
      <c r="I593"/>
    </row>
    <row r="594" spans="9:9" x14ac:dyDescent="0.2">
      <c r="I594"/>
    </row>
    <row r="595" spans="9:9" x14ac:dyDescent="0.2">
      <c r="I595"/>
    </row>
    <row r="596" spans="9:9" x14ac:dyDescent="0.2">
      <c r="I596"/>
    </row>
    <row r="597" spans="9:9" x14ac:dyDescent="0.2">
      <c r="I597"/>
    </row>
    <row r="598" spans="9:9" x14ac:dyDescent="0.2">
      <c r="I598"/>
    </row>
    <row r="599" spans="9:9" x14ac:dyDescent="0.2">
      <c r="I599"/>
    </row>
    <row r="600" spans="9:9" x14ac:dyDescent="0.2">
      <c r="I600"/>
    </row>
    <row r="601" spans="9:9" x14ac:dyDescent="0.2">
      <c r="I601"/>
    </row>
    <row r="602" spans="9:9" x14ac:dyDescent="0.2">
      <c r="I602"/>
    </row>
    <row r="603" spans="9:9" x14ac:dyDescent="0.2">
      <c r="I603"/>
    </row>
    <row r="604" spans="9:9" x14ac:dyDescent="0.2">
      <c r="I604"/>
    </row>
    <row r="605" spans="9:9" x14ac:dyDescent="0.2">
      <c r="I605"/>
    </row>
    <row r="606" spans="9:9" x14ac:dyDescent="0.2">
      <c r="I606"/>
    </row>
    <row r="607" spans="9:9" x14ac:dyDescent="0.2">
      <c r="I607"/>
    </row>
    <row r="608" spans="9:9" x14ac:dyDescent="0.2">
      <c r="I608"/>
    </row>
    <row r="609" spans="9:9" x14ac:dyDescent="0.2">
      <c r="I609"/>
    </row>
    <row r="610" spans="9:9" x14ac:dyDescent="0.2">
      <c r="I610"/>
    </row>
    <row r="611" spans="9:9" x14ac:dyDescent="0.2">
      <c r="I611"/>
    </row>
    <row r="612" spans="9:9" x14ac:dyDescent="0.2">
      <c r="I612"/>
    </row>
    <row r="613" spans="9:9" x14ac:dyDescent="0.2">
      <c r="I613"/>
    </row>
    <row r="614" spans="9:9" x14ac:dyDescent="0.2">
      <c r="I614"/>
    </row>
    <row r="615" spans="9:9" x14ac:dyDescent="0.2">
      <c r="I615"/>
    </row>
    <row r="616" spans="9:9" x14ac:dyDescent="0.2">
      <c r="I616"/>
    </row>
    <row r="617" spans="9:9" x14ac:dyDescent="0.2">
      <c r="I617"/>
    </row>
    <row r="618" spans="9:9" x14ac:dyDescent="0.2">
      <c r="I618"/>
    </row>
    <row r="619" spans="9:9" x14ac:dyDescent="0.2">
      <c r="I619"/>
    </row>
    <row r="620" spans="9:9" x14ac:dyDescent="0.2">
      <c r="I620"/>
    </row>
    <row r="621" spans="9:9" x14ac:dyDescent="0.2">
      <c r="I621"/>
    </row>
  </sheetData>
  <mergeCells count="80">
    <mergeCell ref="D39:F39"/>
    <mergeCell ref="E56:G56"/>
    <mergeCell ref="G11:H11"/>
    <mergeCell ref="G12:H13"/>
    <mergeCell ref="E11:F11"/>
    <mergeCell ref="E12:F13"/>
    <mergeCell ref="A33:F35"/>
    <mergeCell ref="H46:J59"/>
    <mergeCell ref="F45:G46"/>
    <mergeCell ref="F47:G49"/>
    <mergeCell ref="G40:H43"/>
    <mergeCell ref="I19:J19"/>
    <mergeCell ref="A16:F16"/>
    <mergeCell ref="A19:F19"/>
    <mergeCell ref="A57:G59"/>
    <mergeCell ref="A51:C52"/>
    <mergeCell ref="A54:C55"/>
    <mergeCell ref="A53:C53"/>
    <mergeCell ref="A56:C56"/>
    <mergeCell ref="E51:G52"/>
    <mergeCell ref="E54:G55"/>
    <mergeCell ref="D51:D53"/>
    <mergeCell ref="D54:D56"/>
    <mergeCell ref="E53:G53"/>
    <mergeCell ref="A15:F15"/>
    <mergeCell ref="A5:D10"/>
    <mergeCell ref="I9:J10"/>
    <mergeCell ref="G10:H10"/>
    <mergeCell ref="E10:F10"/>
    <mergeCell ref="G9:H9"/>
    <mergeCell ref="E9:F9"/>
    <mergeCell ref="I12:J13"/>
    <mergeCell ref="I29:J29"/>
    <mergeCell ref="I30:J30"/>
    <mergeCell ref="A11:D11"/>
    <mergeCell ref="A27:F27"/>
    <mergeCell ref="A28:F28"/>
    <mergeCell ref="A26:F26"/>
    <mergeCell ref="A29:F29"/>
    <mergeCell ref="I15:J15"/>
    <mergeCell ref="I28:J28"/>
    <mergeCell ref="A18:F18"/>
    <mergeCell ref="I18:J18"/>
    <mergeCell ref="A21:B21"/>
    <mergeCell ref="I27:J27"/>
    <mergeCell ref="I16:J16"/>
    <mergeCell ref="I17:J17"/>
    <mergeCell ref="A14:J14"/>
    <mergeCell ref="A1:A3"/>
    <mergeCell ref="I11:J11"/>
    <mergeCell ref="B1:J3"/>
    <mergeCell ref="I25:J25"/>
    <mergeCell ref="I26:J26"/>
    <mergeCell ref="I4:J4"/>
    <mergeCell ref="A4:D4"/>
    <mergeCell ref="I6:J6"/>
    <mergeCell ref="E5:H7"/>
    <mergeCell ref="I7:J7"/>
    <mergeCell ref="I5:J5"/>
    <mergeCell ref="E4:H4"/>
    <mergeCell ref="I8:J8"/>
    <mergeCell ref="A12:D13"/>
    <mergeCell ref="E8:H8"/>
    <mergeCell ref="A17:F17"/>
    <mergeCell ref="D45:E46"/>
    <mergeCell ref="D47:E49"/>
    <mergeCell ref="G32:J33"/>
    <mergeCell ref="G37:H39"/>
    <mergeCell ref="G35:H35"/>
    <mergeCell ref="I40:J43"/>
    <mergeCell ref="A41:F41"/>
    <mergeCell ref="A39:C39"/>
    <mergeCell ref="D36:F38"/>
    <mergeCell ref="A45:C48"/>
    <mergeCell ref="A36:C38"/>
    <mergeCell ref="G36:H36"/>
    <mergeCell ref="A42:F44"/>
    <mergeCell ref="A32:F32"/>
    <mergeCell ref="I37:I39"/>
    <mergeCell ref="J37:J39"/>
  </mergeCells>
  <phoneticPr fontId="8" type="noConversion"/>
  <dataValidations count="1">
    <dataValidation type="decimal" operator="lessThan" allowBlank="1" showInputMessage="1" showErrorMessage="1" error="Must Enter Negative Value" prompt="Enter negative values" sqref="J35:J36" xr:uid="{00000000-0002-0000-0000-000000000000}">
      <formula1>0</formula1>
    </dataValidation>
  </dataValidations>
  <printOptions horizontalCentered="1" verticalCentered="1"/>
  <pageMargins left="0.5" right="0.5" top="0.5" bottom="0.5" header="0" footer="0"/>
  <pageSetup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view="pageLayout" zoomScaleNormal="100" zoomScaleSheetLayoutView="100" workbookViewId="0">
      <selection activeCell="A11" sqref="A11"/>
    </sheetView>
  </sheetViews>
  <sheetFormatPr defaultColWidth="9.140625" defaultRowHeight="11.25" x14ac:dyDescent="0.2"/>
  <cols>
    <col min="1" max="1" width="12.7109375" style="54" customWidth="1"/>
    <col min="2" max="2" width="26.5703125" style="54" customWidth="1"/>
    <col min="3" max="3" width="12.7109375" style="54" customWidth="1"/>
    <col min="4" max="4" width="12.7109375" style="122" customWidth="1"/>
    <col min="5" max="7" width="12.7109375" style="54" customWidth="1"/>
    <col min="8" max="8" width="6.7109375" style="129" customWidth="1"/>
    <col min="9" max="10" width="12.7109375" style="54" customWidth="1"/>
    <col min="11" max="16384" width="9.140625" style="54"/>
  </cols>
  <sheetData>
    <row r="1" spans="1:10" ht="12" thickTop="1" x14ac:dyDescent="0.2">
      <c r="A1" s="52" t="s">
        <v>31</v>
      </c>
      <c r="B1" s="92">
        <f>'Payment Application'!I5</f>
        <v>0</v>
      </c>
      <c r="C1" s="103"/>
      <c r="D1" s="116"/>
      <c r="E1" s="104"/>
      <c r="F1" s="105"/>
      <c r="G1" s="356" t="s">
        <v>32</v>
      </c>
      <c r="H1" s="357"/>
      <c r="I1" s="53">
        <f>'Payment Application'!E12-1</f>
        <v>-1</v>
      </c>
      <c r="J1" s="106"/>
    </row>
    <row r="2" spans="1:10" x14ac:dyDescent="0.2">
      <c r="A2" s="55" t="s">
        <v>33</v>
      </c>
      <c r="B2" s="57">
        <f>'Payment Application'!I7</f>
        <v>0</v>
      </c>
      <c r="C2" s="107"/>
      <c r="D2" s="117"/>
      <c r="E2" s="107"/>
      <c r="F2" s="107"/>
      <c r="G2" s="358" t="s">
        <v>34</v>
      </c>
      <c r="H2" s="359"/>
      <c r="I2" s="56"/>
      <c r="J2" s="108"/>
    </row>
    <row r="3" spans="1:10" x14ac:dyDescent="0.2">
      <c r="A3" s="55" t="s">
        <v>35</v>
      </c>
      <c r="B3" s="57">
        <f>'Payment Application'!I9</f>
        <v>0</v>
      </c>
      <c r="C3" s="107"/>
      <c r="D3" s="117"/>
      <c r="E3" s="107"/>
      <c r="F3" s="107"/>
      <c r="G3" s="360" t="s">
        <v>36</v>
      </c>
      <c r="H3" s="361"/>
      <c r="I3" s="58" t="s">
        <v>51</v>
      </c>
      <c r="J3" s="59" t="s">
        <v>52</v>
      </c>
    </row>
    <row r="4" spans="1:10" x14ac:dyDescent="0.2">
      <c r="A4" s="55" t="s">
        <v>53</v>
      </c>
      <c r="B4" s="57">
        <f>'Payment Application'!I12</f>
        <v>0</v>
      </c>
      <c r="C4" s="107"/>
      <c r="D4" s="117"/>
      <c r="E4" s="107"/>
      <c r="F4" s="107"/>
      <c r="G4" s="109"/>
      <c r="H4" s="124"/>
      <c r="I4" s="93"/>
      <c r="J4" s="94"/>
    </row>
    <row r="5" spans="1:10" ht="6.75" customHeight="1" thickBot="1" x14ac:dyDescent="0.25">
      <c r="A5" s="60"/>
      <c r="B5" s="61"/>
      <c r="C5" s="110"/>
      <c r="D5" s="117"/>
      <c r="E5" s="107"/>
      <c r="F5" s="107"/>
      <c r="G5" s="110"/>
      <c r="H5" s="125"/>
      <c r="I5" s="111"/>
      <c r="J5" s="112"/>
    </row>
    <row r="6" spans="1:10" ht="12" thickTop="1" x14ac:dyDescent="0.2">
      <c r="A6" s="62" t="s">
        <v>37</v>
      </c>
      <c r="B6" s="63" t="s">
        <v>38</v>
      </c>
      <c r="C6" s="63" t="s">
        <v>39</v>
      </c>
      <c r="D6" s="118" t="s">
        <v>40</v>
      </c>
      <c r="E6" s="63" t="s">
        <v>41</v>
      </c>
      <c r="F6" s="63" t="s">
        <v>42</v>
      </c>
      <c r="G6" s="362" t="s">
        <v>43</v>
      </c>
      <c r="H6" s="362"/>
      <c r="I6" s="63" t="s">
        <v>44</v>
      </c>
      <c r="J6" s="64" t="s">
        <v>45</v>
      </c>
    </row>
    <row r="7" spans="1:10" ht="12.75" customHeight="1" x14ac:dyDescent="0.2">
      <c r="A7" s="65" t="s">
        <v>46</v>
      </c>
      <c r="B7" s="66" t="s">
        <v>50</v>
      </c>
      <c r="C7" s="66" t="s">
        <v>67</v>
      </c>
      <c r="D7" s="363" t="s">
        <v>47</v>
      </c>
      <c r="E7" s="363"/>
      <c r="F7" s="66" t="s">
        <v>72</v>
      </c>
      <c r="G7" s="66" t="s">
        <v>26</v>
      </c>
      <c r="H7" s="126" t="s">
        <v>79</v>
      </c>
      <c r="I7" s="66" t="s">
        <v>81</v>
      </c>
      <c r="J7" s="67" t="s">
        <v>84</v>
      </c>
    </row>
    <row r="8" spans="1:10" ht="12.75" customHeight="1" x14ac:dyDescent="0.2">
      <c r="A8" s="68"/>
      <c r="B8" s="69"/>
      <c r="C8" s="69" t="s">
        <v>68</v>
      </c>
      <c r="D8" s="119" t="s">
        <v>69</v>
      </c>
      <c r="E8" s="66" t="s">
        <v>48</v>
      </c>
      <c r="F8" s="69" t="s">
        <v>73</v>
      </c>
      <c r="G8" s="69" t="s">
        <v>76</v>
      </c>
      <c r="H8" s="127" t="s">
        <v>80</v>
      </c>
      <c r="I8" s="69" t="s">
        <v>82</v>
      </c>
      <c r="J8" s="70" t="s">
        <v>85</v>
      </c>
    </row>
    <row r="9" spans="1:10" x14ac:dyDescent="0.2">
      <c r="A9" s="68"/>
      <c r="B9" s="69"/>
      <c r="C9" s="69"/>
      <c r="D9" s="120" t="s">
        <v>70</v>
      </c>
      <c r="E9" s="69"/>
      <c r="F9" s="69" t="s">
        <v>74</v>
      </c>
      <c r="G9" s="69" t="s">
        <v>77</v>
      </c>
      <c r="H9" s="127"/>
      <c r="I9" s="69" t="s">
        <v>83</v>
      </c>
      <c r="J9" s="70" t="s">
        <v>86</v>
      </c>
    </row>
    <row r="10" spans="1:10" ht="24.75" customHeight="1" x14ac:dyDescent="0.2">
      <c r="A10" s="71" t="s">
        <v>37</v>
      </c>
      <c r="B10" s="71" t="s">
        <v>38</v>
      </c>
      <c r="C10" s="71" t="s">
        <v>39</v>
      </c>
      <c r="D10" s="121" t="s">
        <v>71</v>
      </c>
      <c r="E10" s="71" t="s">
        <v>41</v>
      </c>
      <c r="F10" s="72" t="s">
        <v>75</v>
      </c>
      <c r="G10" s="72" t="s">
        <v>78</v>
      </c>
      <c r="H10" s="128" t="s">
        <v>79</v>
      </c>
      <c r="I10" s="71" t="s">
        <v>44</v>
      </c>
      <c r="J10" s="71" t="s">
        <v>45</v>
      </c>
    </row>
    <row r="11" spans="1:10" x14ac:dyDescent="0.2">
      <c r="A11" s="47"/>
      <c r="B11" s="48"/>
      <c r="C11" s="49"/>
      <c r="D11" s="123"/>
      <c r="E11" s="49"/>
      <c r="F11" s="49"/>
      <c r="G11" s="75">
        <f>Table2[[#This Row],[(D+E)]]+Table2[[#This Row],[E]]+Table2[[#This Row],[(NOT IN D OR E)]]</f>
        <v>0</v>
      </c>
      <c r="H11" s="76" t="str">
        <f t="shared" ref="H11:H39" si="0">IFERROR(G11/C11,"")</f>
        <v/>
      </c>
      <c r="I11" s="75">
        <f t="shared" ref="I11:I35" si="1">C11-G11</f>
        <v>0</v>
      </c>
      <c r="J11" s="75">
        <f>Table2[[#This Row],[TO DATE (D+E+F)]]*'Payment Application'!$D$21</f>
        <v>0</v>
      </c>
    </row>
    <row r="12" spans="1:10" x14ac:dyDescent="0.2">
      <c r="A12" s="50"/>
      <c r="B12" s="51"/>
      <c r="C12" s="49"/>
      <c r="D12" s="123"/>
      <c r="E12" s="96"/>
      <c r="F12" s="96"/>
      <c r="G12" s="95">
        <f>Table2[[#This Row],[(D+E)]]+Table2[[#This Row],[E]]+Table2[[#This Row],[(NOT IN D OR E)]]</f>
        <v>0</v>
      </c>
      <c r="H12" s="97" t="str">
        <f t="shared" si="0"/>
        <v/>
      </c>
      <c r="I12" s="75">
        <f t="shared" si="1"/>
        <v>0</v>
      </c>
      <c r="J12" s="75">
        <f>Table2[[#This Row],[TO DATE (D+E+F)]]*'Payment Application'!$D$21</f>
        <v>0</v>
      </c>
    </row>
    <row r="13" spans="1:10" x14ac:dyDescent="0.2">
      <c r="A13" s="50"/>
      <c r="B13" s="51"/>
      <c r="C13" s="49"/>
      <c r="D13" s="123"/>
      <c r="E13" s="96"/>
      <c r="F13" s="96"/>
      <c r="G13" s="95">
        <f>Table2[[#This Row],[(D+E)]]+Table2[[#This Row],[E]]+Table2[[#This Row],[(NOT IN D OR E)]]</f>
        <v>0</v>
      </c>
      <c r="H13" s="97" t="str">
        <f t="shared" si="0"/>
        <v/>
      </c>
      <c r="I13" s="75">
        <f t="shared" si="1"/>
        <v>0</v>
      </c>
      <c r="J13" s="75">
        <f>Table2[[#This Row],[TO DATE (D+E+F)]]*'Payment Application'!$D$21</f>
        <v>0</v>
      </c>
    </row>
    <row r="14" spans="1:10" x14ac:dyDescent="0.2">
      <c r="A14" s="47"/>
      <c r="B14" s="51"/>
      <c r="C14" s="49"/>
      <c r="D14" s="123"/>
      <c r="E14" s="96"/>
      <c r="F14" s="96"/>
      <c r="G14" s="95">
        <f>Table2[[#This Row],[(D+E)]]+Table2[[#This Row],[E]]+Table2[[#This Row],[(NOT IN D OR E)]]</f>
        <v>0</v>
      </c>
      <c r="H14" s="97" t="str">
        <f t="shared" si="0"/>
        <v/>
      </c>
      <c r="I14" s="75">
        <f t="shared" si="1"/>
        <v>0</v>
      </c>
      <c r="J14" s="75">
        <f>Table2[[#This Row],[TO DATE (D+E+F)]]*'Payment Application'!$D$21</f>
        <v>0</v>
      </c>
    </row>
    <row r="15" spans="1:10" x14ac:dyDescent="0.2">
      <c r="A15" s="50"/>
      <c r="B15" s="51"/>
      <c r="C15" s="49"/>
      <c r="D15" s="123"/>
      <c r="E15" s="96"/>
      <c r="F15" s="96"/>
      <c r="G15" s="95">
        <f>Table2[[#This Row],[(D+E)]]+Table2[[#This Row],[E]]+Table2[[#This Row],[(NOT IN D OR E)]]</f>
        <v>0</v>
      </c>
      <c r="H15" s="97" t="str">
        <f t="shared" si="0"/>
        <v/>
      </c>
      <c r="I15" s="75">
        <f t="shared" si="1"/>
        <v>0</v>
      </c>
      <c r="J15" s="75">
        <f>Table2[[#This Row],[TO DATE (D+E+F)]]*'Payment Application'!$D$21</f>
        <v>0</v>
      </c>
    </row>
    <row r="16" spans="1:10" x14ac:dyDescent="0.2">
      <c r="A16" s="50"/>
      <c r="B16" s="51"/>
      <c r="C16" s="49"/>
      <c r="D16" s="123"/>
      <c r="E16" s="96"/>
      <c r="F16" s="96"/>
      <c r="G16" s="95">
        <f>Table2[[#This Row],[(D+E)]]+Table2[[#This Row],[E]]+Table2[[#This Row],[(NOT IN D OR E)]]</f>
        <v>0</v>
      </c>
      <c r="H16" s="97" t="str">
        <f t="shared" si="0"/>
        <v/>
      </c>
      <c r="I16" s="75">
        <f t="shared" si="1"/>
        <v>0</v>
      </c>
      <c r="J16" s="75">
        <f>Table2[[#This Row],[TO DATE (D+E+F)]]*'Payment Application'!$D$21</f>
        <v>0</v>
      </c>
    </row>
    <row r="17" spans="1:10" x14ac:dyDescent="0.2">
      <c r="A17" s="47"/>
      <c r="B17" s="51"/>
      <c r="C17" s="49"/>
      <c r="D17" s="123"/>
      <c r="E17" s="96"/>
      <c r="F17" s="96"/>
      <c r="G17" s="95">
        <f>Table2[[#This Row],[(D+E)]]+Table2[[#This Row],[E]]+Table2[[#This Row],[(NOT IN D OR E)]]</f>
        <v>0</v>
      </c>
      <c r="H17" s="97" t="str">
        <f t="shared" si="0"/>
        <v/>
      </c>
      <c r="I17" s="75">
        <f t="shared" si="1"/>
        <v>0</v>
      </c>
      <c r="J17" s="75">
        <f>Table2[[#This Row],[TO DATE (D+E+F)]]*'Payment Application'!$D$21</f>
        <v>0</v>
      </c>
    </row>
    <row r="18" spans="1:10" x14ac:dyDescent="0.2">
      <c r="A18" s="50"/>
      <c r="B18" s="51"/>
      <c r="C18" s="49"/>
      <c r="D18" s="123"/>
      <c r="E18" s="96"/>
      <c r="F18" s="96"/>
      <c r="G18" s="95">
        <f>Table2[[#This Row],[(D+E)]]+Table2[[#This Row],[E]]+Table2[[#This Row],[(NOT IN D OR E)]]</f>
        <v>0</v>
      </c>
      <c r="H18" s="97" t="str">
        <f t="shared" si="0"/>
        <v/>
      </c>
      <c r="I18" s="75">
        <f t="shared" si="1"/>
        <v>0</v>
      </c>
      <c r="J18" s="75">
        <f>Table2[[#This Row],[TO DATE (D+E+F)]]*'Payment Application'!$D$21</f>
        <v>0</v>
      </c>
    </row>
    <row r="19" spans="1:10" x14ac:dyDescent="0.2">
      <c r="A19" s="50"/>
      <c r="B19" s="51"/>
      <c r="C19" s="49"/>
      <c r="D19" s="123"/>
      <c r="E19" s="96"/>
      <c r="F19" s="96"/>
      <c r="G19" s="95">
        <f>Table2[[#This Row],[(D+E)]]+Table2[[#This Row],[E]]+Table2[[#This Row],[(NOT IN D OR E)]]</f>
        <v>0</v>
      </c>
      <c r="H19" s="97" t="str">
        <f t="shared" si="0"/>
        <v/>
      </c>
      <c r="I19" s="75">
        <f t="shared" si="1"/>
        <v>0</v>
      </c>
      <c r="J19" s="75">
        <f>Table2[[#This Row],[TO DATE (D+E+F)]]*'Payment Application'!$D$21</f>
        <v>0</v>
      </c>
    </row>
    <row r="20" spans="1:10" x14ac:dyDescent="0.2">
      <c r="A20" s="47"/>
      <c r="B20" s="51"/>
      <c r="C20" s="49"/>
      <c r="D20" s="123"/>
      <c r="E20" s="96"/>
      <c r="F20" s="96"/>
      <c r="G20" s="95">
        <f>Table2[[#This Row],[(D+E)]]+Table2[[#This Row],[E]]+Table2[[#This Row],[(NOT IN D OR E)]]</f>
        <v>0</v>
      </c>
      <c r="H20" s="97" t="str">
        <f t="shared" si="0"/>
        <v/>
      </c>
      <c r="I20" s="75">
        <f t="shared" si="1"/>
        <v>0</v>
      </c>
      <c r="J20" s="75">
        <f>Table2[[#This Row],[TO DATE (D+E+F)]]*'Payment Application'!$D$21</f>
        <v>0</v>
      </c>
    </row>
    <row r="21" spans="1:10" x14ac:dyDescent="0.2">
      <c r="A21" s="50"/>
      <c r="B21" s="51"/>
      <c r="C21" s="49"/>
      <c r="D21" s="123"/>
      <c r="E21" s="96"/>
      <c r="F21" s="96"/>
      <c r="G21" s="95">
        <f>Table2[[#This Row],[(D+E)]]+Table2[[#This Row],[E]]+Table2[[#This Row],[(NOT IN D OR E)]]</f>
        <v>0</v>
      </c>
      <c r="H21" s="97" t="str">
        <f t="shared" si="0"/>
        <v/>
      </c>
      <c r="I21" s="75">
        <f t="shared" si="1"/>
        <v>0</v>
      </c>
      <c r="J21" s="75">
        <f>Table2[[#This Row],[TO DATE (D+E+F)]]*'Payment Application'!$D$21</f>
        <v>0</v>
      </c>
    </row>
    <row r="22" spans="1:10" x14ac:dyDescent="0.2">
      <c r="A22" s="50"/>
      <c r="B22" s="51"/>
      <c r="C22" s="49"/>
      <c r="D22" s="123"/>
      <c r="E22" s="96"/>
      <c r="F22" s="96"/>
      <c r="G22" s="95">
        <f>Table2[[#This Row],[(D+E)]]+Table2[[#This Row],[E]]+Table2[[#This Row],[(NOT IN D OR E)]]</f>
        <v>0</v>
      </c>
      <c r="H22" s="97" t="str">
        <f t="shared" si="0"/>
        <v/>
      </c>
      <c r="I22" s="75">
        <f t="shared" si="1"/>
        <v>0</v>
      </c>
      <c r="J22" s="75">
        <f>Table2[[#This Row],[TO DATE (D+E+F)]]*'Payment Application'!$D$21</f>
        <v>0</v>
      </c>
    </row>
    <row r="23" spans="1:10" x14ac:dyDescent="0.2">
      <c r="A23" s="47"/>
      <c r="B23" s="51"/>
      <c r="C23" s="49"/>
      <c r="D23" s="123"/>
      <c r="E23" s="96"/>
      <c r="F23" s="96"/>
      <c r="G23" s="95">
        <f>Table2[[#This Row],[(D+E)]]+Table2[[#This Row],[E]]+Table2[[#This Row],[(NOT IN D OR E)]]</f>
        <v>0</v>
      </c>
      <c r="H23" s="97" t="str">
        <f t="shared" si="0"/>
        <v/>
      </c>
      <c r="I23" s="75">
        <f t="shared" si="1"/>
        <v>0</v>
      </c>
      <c r="J23" s="75">
        <f>Table2[[#This Row],[TO DATE (D+E+F)]]*'Payment Application'!$D$21</f>
        <v>0</v>
      </c>
    </row>
    <row r="24" spans="1:10" x14ac:dyDescent="0.2">
      <c r="A24" s="50"/>
      <c r="B24" s="51"/>
      <c r="C24" s="49"/>
      <c r="D24" s="123"/>
      <c r="E24" s="96"/>
      <c r="F24" s="96"/>
      <c r="G24" s="95">
        <f>Table2[[#This Row],[(D+E)]]+Table2[[#This Row],[E]]+Table2[[#This Row],[(NOT IN D OR E)]]</f>
        <v>0</v>
      </c>
      <c r="H24" s="97" t="str">
        <f t="shared" si="0"/>
        <v/>
      </c>
      <c r="I24" s="75">
        <f t="shared" si="1"/>
        <v>0</v>
      </c>
      <c r="J24" s="75">
        <f>Table2[[#This Row],[TO DATE (D+E+F)]]*'Payment Application'!$D$21</f>
        <v>0</v>
      </c>
    </row>
    <row r="25" spans="1:10" x14ac:dyDescent="0.2">
      <c r="A25" s="50"/>
      <c r="B25" s="51"/>
      <c r="C25" s="49"/>
      <c r="D25" s="123"/>
      <c r="E25" s="96"/>
      <c r="F25" s="96"/>
      <c r="G25" s="95">
        <f>Table2[[#This Row],[(D+E)]]+Table2[[#This Row],[E]]+Table2[[#This Row],[(NOT IN D OR E)]]</f>
        <v>0</v>
      </c>
      <c r="H25" s="97" t="str">
        <f t="shared" si="0"/>
        <v/>
      </c>
      <c r="I25" s="75">
        <f t="shared" si="1"/>
        <v>0</v>
      </c>
      <c r="J25" s="75">
        <f>Table2[[#This Row],[TO DATE (D+E+F)]]*'Payment Application'!$D$21</f>
        <v>0</v>
      </c>
    </row>
    <row r="26" spans="1:10" x14ac:dyDescent="0.2">
      <c r="A26" s="47"/>
      <c r="B26" s="51"/>
      <c r="C26" s="49"/>
      <c r="D26" s="123"/>
      <c r="E26" s="96"/>
      <c r="F26" s="96"/>
      <c r="G26" s="95">
        <f>Table2[[#This Row],[(D+E)]]+Table2[[#This Row],[E]]+Table2[[#This Row],[(NOT IN D OR E)]]</f>
        <v>0</v>
      </c>
      <c r="H26" s="97" t="str">
        <f t="shared" si="0"/>
        <v/>
      </c>
      <c r="I26" s="75">
        <f t="shared" si="1"/>
        <v>0</v>
      </c>
      <c r="J26" s="75">
        <f>Table2[[#This Row],[TO DATE (D+E+F)]]*'Payment Application'!$D$21</f>
        <v>0</v>
      </c>
    </row>
    <row r="27" spans="1:10" x14ac:dyDescent="0.2">
      <c r="A27" s="50"/>
      <c r="B27" s="51"/>
      <c r="C27" s="49"/>
      <c r="D27" s="123"/>
      <c r="E27" s="96"/>
      <c r="F27" s="96"/>
      <c r="G27" s="95">
        <f>Table2[[#This Row],[(D+E)]]+Table2[[#This Row],[E]]+Table2[[#This Row],[(NOT IN D OR E)]]</f>
        <v>0</v>
      </c>
      <c r="H27" s="97" t="str">
        <f t="shared" si="0"/>
        <v/>
      </c>
      <c r="I27" s="75">
        <f t="shared" si="1"/>
        <v>0</v>
      </c>
      <c r="J27" s="75">
        <f>Table2[[#This Row],[TO DATE (D+E+F)]]*'Payment Application'!$D$21</f>
        <v>0</v>
      </c>
    </row>
    <row r="28" spans="1:10" x14ac:dyDescent="0.2">
      <c r="A28" s="50"/>
      <c r="B28" s="51"/>
      <c r="C28" s="49"/>
      <c r="D28" s="123"/>
      <c r="E28" s="96"/>
      <c r="F28" s="96"/>
      <c r="G28" s="95">
        <f>Table2[[#This Row],[(D+E)]]+Table2[[#This Row],[E]]+Table2[[#This Row],[(NOT IN D OR E)]]</f>
        <v>0</v>
      </c>
      <c r="H28" s="97" t="str">
        <f t="shared" si="0"/>
        <v/>
      </c>
      <c r="I28" s="75">
        <f t="shared" si="1"/>
        <v>0</v>
      </c>
      <c r="J28" s="75">
        <f>Table2[[#This Row],[TO DATE (D+E+F)]]*'Payment Application'!$D$21</f>
        <v>0</v>
      </c>
    </row>
    <row r="29" spans="1:10" x14ac:dyDescent="0.2">
      <c r="A29" s="47"/>
      <c r="B29" s="51"/>
      <c r="C29" s="49"/>
      <c r="D29" s="123"/>
      <c r="E29" s="96"/>
      <c r="F29" s="96"/>
      <c r="G29" s="95">
        <f>Table2[[#This Row],[(D+E)]]+Table2[[#This Row],[E]]+Table2[[#This Row],[(NOT IN D OR E)]]</f>
        <v>0</v>
      </c>
      <c r="H29" s="97" t="str">
        <f t="shared" si="0"/>
        <v/>
      </c>
      <c r="I29" s="75">
        <f t="shared" si="1"/>
        <v>0</v>
      </c>
      <c r="J29" s="75">
        <f>Table2[[#This Row],[TO DATE (D+E+F)]]*'Payment Application'!$D$21</f>
        <v>0</v>
      </c>
    </row>
    <row r="30" spans="1:10" x14ac:dyDescent="0.2">
      <c r="A30" s="50"/>
      <c r="B30" s="51"/>
      <c r="C30" s="49"/>
      <c r="D30" s="123"/>
      <c r="E30" s="96"/>
      <c r="F30" s="96"/>
      <c r="G30" s="95">
        <f>Table2[[#This Row],[(D+E)]]+Table2[[#This Row],[E]]+Table2[[#This Row],[(NOT IN D OR E)]]</f>
        <v>0</v>
      </c>
      <c r="H30" s="97" t="str">
        <f t="shared" si="0"/>
        <v/>
      </c>
      <c r="I30" s="75">
        <f t="shared" si="1"/>
        <v>0</v>
      </c>
      <c r="J30" s="75">
        <f>Table2[[#This Row],[TO DATE (D+E+F)]]*'Payment Application'!$D$21</f>
        <v>0</v>
      </c>
    </row>
    <row r="31" spans="1:10" x14ac:dyDescent="0.2">
      <c r="A31" s="50"/>
      <c r="B31" s="51"/>
      <c r="C31" s="49"/>
      <c r="D31" s="123"/>
      <c r="E31" s="96"/>
      <c r="F31" s="96"/>
      <c r="G31" s="95">
        <f>Table2[[#This Row],[(D+E)]]+Table2[[#This Row],[E]]+Table2[[#This Row],[(NOT IN D OR E)]]</f>
        <v>0</v>
      </c>
      <c r="H31" s="97" t="str">
        <f t="shared" si="0"/>
        <v/>
      </c>
      <c r="I31" s="75">
        <f t="shared" si="1"/>
        <v>0</v>
      </c>
      <c r="J31" s="75">
        <f>Table2[[#This Row],[TO DATE (D+E+F)]]*'Payment Application'!$D$21</f>
        <v>0</v>
      </c>
    </row>
    <row r="32" spans="1:10" x14ac:dyDescent="0.2">
      <c r="A32" s="47"/>
      <c r="B32" s="51"/>
      <c r="C32" s="49"/>
      <c r="D32" s="123"/>
      <c r="E32" s="96"/>
      <c r="F32" s="96"/>
      <c r="G32" s="95">
        <f>Table2[[#This Row],[(D+E)]]+Table2[[#This Row],[E]]+Table2[[#This Row],[(NOT IN D OR E)]]</f>
        <v>0</v>
      </c>
      <c r="H32" s="97" t="str">
        <f t="shared" si="0"/>
        <v/>
      </c>
      <c r="I32" s="75">
        <f t="shared" si="1"/>
        <v>0</v>
      </c>
      <c r="J32" s="75">
        <f>Table2[[#This Row],[TO DATE (D+E+F)]]*'Payment Application'!$D$21</f>
        <v>0</v>
      </c>
    </row>
    <row r="33" spans="1:10" x14ac:dyDescent="0.2">
      <c r="A33" s="50"/>
      <c r="B33" s="51"/>
      <c r="C33" s="49"/>
      <c r="D33" s="114"/>
      <c r="E33" s="96"/>
      <c r="F33" s="96"/>
      <c r="G33" s="95">
        <f>Table2[[#This Row],[(D+E)]]+Table2[[#This Row],[E]]+Table2[[#This Row],[(NOT IN D OR E)]]</f>
        <v>0</v>
      </c>
      <c r="H33" s="97" t="str">
        <f t="shared" si="0"/>
        <v/>
      </c>
      <c r="I33" s="75">
        <f t="shared" si="1"/>
        <v>0</v>
      </c>
      <c r="J33" s="75">
        <f>Table2[[#This Row],[TO DATE (D+E+F)]]*'Payment Application'!$D$21</f>
        <v>0</v>
      </c>
    </row>
    <row r="34" spans="1:10" x14ac:dyDescent="0.2">
      <c r="A34" s="50"/>
      <c r="B34" s="51"/>
      <c r="C34" s="49"/>
      <c r="D34" s="114"/>
      <c r="E34" s="96"/>
      <c r="F34" s="96"/>
      <c r="G34" s="95">
        <f>Table2[[#This Row],[(D+E)]]+Table2[[#This Row],[E]]+Table2[[#This Row],[(NOT IN D OR E)]]</f>
        <v>0</v>
      </c>
      <c r="H34" s="97" t="str">
        <f t="shared" si="0"/>
        <v/>
      </c>
      <c r="I34" s="75">
        <f t="shared" si="1"/>
        <v>0</v>
      </c>
      <c r="J34" s="75">
        <f>Table2[[#This Row],[TO DATE (D+E+F)]]*'Payment Application'!$D$21</f>
        <v>0</v>
      </c>
    </row>
    <row r="35" spans="1:10" x14ac:dyDescent="0.2">
      <c r="A35" s="47"/>
      <c r="B35" s="51"/>
      <c r="C35" s="49"/>
      <c r="D35" s="114"/>
      <c r="E35" s="96"/>
      <c r="F35" s="96"/>
      <c r="G35" s="95">
        <f>Table2[[#This Row],[(D+E)]]+Table2[[#This Row],[E]]+Table2[[#This Row],[(NOT IN D OR E)]]</f>
        <v>0</v>
      </c>
      <c r="H35" s="97" t="str">
        <f t="shared" si="0"/>
        <v/>
      </c>
      <c r="I35" s="75">
        <f t="shared" si="1"/>
        <v>0</v>
      </c>
      <c r="J35" s="75">
        <f>Table2[[#This Row],[TO DATE (D+E+F)]]*'Payment Application'!$D$21</f>
        <v>0</v>
      </c>
    </row>
    <row r="36" spans="1:10" x14ac:dyDescent="0.2">
      <c r="A36" s="50"/>
      <c r="B36" s="51"/>
      <c r="C36" s="49"/>
      <c r="D36" s="114"/>
      <c r="E36" s="96"/>
      <c r="F36" s="96"/>
      <c r="G36" s="95">
        <f>Table2[[#This Row],[(D+E)]]+Table2[[#This Row],[E]]+Table2[[#This Row],[(NOT IN D OR E)]]</f>
        <v>0</v>
      </c>
      <c r="H36" s="97" t="str">
        <f t="shared" si="0"/>
        <v/>
      </c>
      <c r="I36" s="95">
        <f t="shared" ref="I36:I46" si="2">C36-G36</f>
        <v>0</v>
      </c>
      <c r="J36" s="95">
        <f>Table2[[#This Row],[TO DATE (D+E+F)]]*'Payment Application'!$D$21</f>
        <v>0</v>
      </c>
    </row>
    <row r="37" spans="1:10" x14ac:dyDescent="0.2">
      <c r="A37" s="50"/>
      <c r="B37" s="51"/>
      <c r="C37" s="114"/>
      <c r="D37" s="114"/>
      <c r="E37" s="99"/>
      <c r="F37" s="99"/>
      <c r="G37" s="98">
        <f>Table2[[#This Row],[(D+E)]]+Table2[[#This Row],[E]]+Table2[[#This Row],[(NOT IN D OR E)]]</f>
        <v>0</v>
      </c>
      <c r="H37" s="100" t="str">
        <f t="shared" si="0"/>
        <v/>
      </c>
      <c r="I37" s="98">
        <f>C37-G37</f>
        <v>0</v>
      </c>
      <c r="J37" s="98">
        <f>Table2[[#This Row],[TO DATE (D+E+F)]]*'Payment Application'!$D$21</f>
        <v>0</v>
      </c>
    </row>
    <row r="38" spans="1:10" x14ac:dyDescent="0.2">
      <c r="A38" s="50"/>
      <c r="B38" s="51"/>
      <c r="C38" s="96"/>
      <c r="D38" s="96"/>
      <c r="E38" s="96"/>
      <c r="F38" s="96"/>
      <c r="G38" s="95">
        <f>Table2[[#This Row],[(D+E)]]+Table2[[#This Row],[E]]+Table2[[#This Row],[(NOT IN D OR E)]]</f>
        <v>0</v>
      </c>
      <c r="H38" s="97" t="str">
        <f t="shared" si="0"/>
        <v/>
      </c>
      <c r="I38" s="95">
        <f>C38-G38</f>
        <v>0</v>
      </c>
      <c r="J38" s="95">
        <f>Table2[[#This Row],[TO DATE (D+E+F)]]*'Payment Application'!$D$21</f>
        <v>0</v>
      </c>
    </row>
    <row r="39" spans="1:10" x14ac:dyDescent="0.2">
      <c r="A39" s="47"/>
      <c r="B39" s="51"/>
      <c r="C39" s="114"/>
      <c r="D39" s="114"/>
      <c r="E39" s="99"/>
      <c r="F39" s="99"/>
      <c r="G39" s="98">
        <f>Table2[[#This Row],[(D+E)]]+Table2[[#This Row],[E]]+Table2[[#This Row],[(NOT IN D OR E)]]</f>
        <v>0</v>
      </c>
      <c r="H39" s="100" t="str">
        <f t="shared" si="0"/>
        <v/>
      </c>
      <c r="I39" s="98">
        <f>C39-G39</f>
        <v>0</v>
      </c>
      <c r="J39" s="98">
        <f>Table2[[#This Row],[TO DATE (D+E+F)]]*'Payment Application'!$D$21</f>
        <v>0</v>
      </c>
    </row>
    <row r="40" spans="1:10" x14ac:dyDescent="0.2">
      <c r="A40" s="50"/>
      <c r="B40" s="51"/>
      <c r="C40" s="114"/>
      <c r="D40" s="114"/>
      <c r="E40" s="99"/>
      <c r="F40" s="99"/>
      <c r="G40" s="98">
        <f>Table2[[#This Row],[(D+E)]]+Table2[[#This Row],[E]]+Table2[[#This Row],[(NOT IN D OR E)]]</f>
        <v>0</v>
      </c>
      <c r="H40" s="100" t="str">
        <f t="shared" ref="H40:H44" si="3">IFERROR(G40/C40,"")</f>
        <v/>
      </c>
      <c r="I40" s="98">
        <f t="shared" ref="I40:I44" si="4">C40-G40</f>
        <v>0</v>
      </c>
      <c r="J40" s="98">
        <f>Table2[[#This Row],[TO DATE (D+E+F)]]*'Payment Application'!$D$21</f>
        <v>0</v>
      </c>
    </row>
    <row r="41" spans="1:10" x14ac:dyDescent="0.2">
      <c r="A41" s="50"/>
      <c r="B41" s="51"/>
      <c r="C41" s="114"/>
      <c r="D41" s="114"/>
      <c r="E41" s="99"/>
      <c r="F41" s="99"/>
      <c r="G41" s="98">
        <f>Table2[[#This Row],[(D+E)]]+Table2[[#This Row],[E]]+Table2[[#This Row],[(NOT IN D OR E)]]</f>
        <v>0</v>
      </c>
      <c r="H41" s="100" t="str">
        <f t="shared" si="3"/>
        <v/>
      </c>
      <c r="I41" s="98">
        <f t="shared" si="4"/>
        <v>0</v>
      </c>
      <c r="J41" s="98">
        <f>Table2[[#This Row],[TO DATE (D+E+F)]]*'Payment Application'!$D$21</f>
        <v>0</v>
      </c>
    </row>
    <row r="42" spans="1:10" x14ac:dyDescent="0.2">
      <c r="A42" s="47"/>
      <c r="B42" s="51"/>
      <c r="C42" s="114"/>
      <c r="D42" s="114"/>
      <c r="E42" s="99"/>
      <c r="F42" s="99"/>
      <c r="G42" s="98">
        <f>Table2[[#This Row],[(D+E)]]+Table2[[#This Row],[E]]+Table2[[#This Row],[(NOT IN D OR E)]]</f>
        <v>0</v>
      </c>
      <c r="H42" s="100" t="str">
        <f t="shared" si="3"/>
        <v/>
      </c>
      <c r="I42" s="98">
        <f t="shared" si="4"/>
        <v>0</v>
      </c>
      <c r="J42" s="98">
        <f>Table2[[#This Row],[TO DATE (D+E+F)]]*'Payment Application'!$D$21</f>
        <v>0</v>
      </c>
    </row>
    <row r="43" spans="1:10" x14ac:dyDescent="0.2">
      <c r="A43" s="50"/>
      <c r="B43" s="51"/>
      <c r="C43" s="114"/>
      <c r="D43" s="114"/>
      <c r="E43" s="99"/>
      <c r="F43" s="99"/>
      <c r="G43" s="98">
        <f>Table2[[#This Row],[(D+E)]]+Table2[[#This Row],[E]]+Table2[[#This Row],[(NOT IN D OR E)]]</f>
        <v>0</v>
      </c>
      <c r="H43" s="100" t="str">
        <f t="shared" si="3"/>
        <v/>
      </c>
      <c r="I43" s="98">
        <f t="shared" si="4"/>
        <v>0</v>
      </c>
      <c r="J43" s="98">
        <f>Table2[[#This Row],[TO DATE (D+E+F)]]*'Payment Application'!$D$21</f>
        <v>0</v>
      </c>
    </row>
    <row r="44" spans="1:10" x14ac:dyDescent="0.2">
      <c r="A44" s="50"/>
      <c r="B44" s="51"/>
      <c r="C44" s="114"/>
      <c r="D44" s="114"/>
      <c r="E44" s="99"/>
      <c r="F44" s="99"/>
      <c r="G44" s="98">
        <f>Table2[[#This Row],[(D+E)]]+Table2[[#This Row],[E]]+Table2[[#This Row],[(NOT IN D OR E)]]</f>
        <v>0</v>
      </c>
      <c r="H44" s="100" t="str">
        <f t="shared" si="3"/>
        <v/>
      </c>
      <c r="I44" s="98">
        <f t="shared" si="4"/>
        <v>0</v>
      </c>
      <c r="J44" s="98">
        <f>Table2[[#This Row],[TO DATE (D+E+F)]]*'Payment Application'!$D$21</f>
        <v>0</v>
      </c>
    </row>
    <row r="45" spans="1:10" x14ac:dyDescent="0.2">
      <c r="A45" s="47"/>
      <c r="B45" s="51"/>
      <c r="C45" s="114"/>
      <c r="D45" s="114"/>
      <c r="E45" s="96"/>
      <c r="F45" s="96"/>
      <c r="G45" s="95">
        <f>Table2[[#This Row],[(D+E)]]+Table2[[#This Row],[E]]+Table2[[#This Row],[(NOT IN D OR E)]]</f>
        <v>0</v>
      </c>
      <c r="H45" s="97" t="str">
        <f>IFERROR(G45/C45,"")</f>
        <v/>
      </c>
      <c r="I45" s="95">
        <f t="shared" si="2"/>
        <v>0</v>
      </c>
      <c r="J45" s="95">
        <f>Table2[[#This Row],[TO DATE (D+E+F)]]*'Payment Application'!$D$21</f>
        <v>0</v>
      </c>
    </row>
    <row r="46" spans="1:10" x14ac:dyDescent="0.2">
      <c r="A46" s="50"/>
      <c r="B46" s="51"/>
      <c r="C46" s="114"/>
      <c r="D46" s="114"/>
      <c r="E46" s="96"/>
      <c r="F46" s="96"/>
      <c r="G46" s="95">
        <f>Table2[[#This Row],[(D+E)]]+Table2[[#This Row],[E]]+Table2[[#This Row],[(NOT IN D OR E)]]</f>
        <v>0</v>
      </c>
      <c r="H46" s="97" t="str">
        <f>IFERROR(G46/C46,"")</f>
        <v/>
      </c>
      <c r="I46" s="95">
        <f t="shared" si="2"/>
        <v>0</v>
      </c>
      <c r="J46" s="95">
        <f>Table2[[#This Row],[TO DATE (D+E+F)]]*'Payment Application'!$D$21</f>
        <v>0</v>
      </c>
    </row>
    <row r="47" spans="1:10" x14ac:dyDescent="0.2">
      <c r="A47" s="50"/>
      <c r="B47" s="51"/>
      <c r="C47" s="114"/>
      <c r="D47" s="114"/>
      <c r="E47" s="96"/>
      <c r="F47" s="96"/>
      <c r="G47" s="95">
        <f>Table2[[#This Row],[(D+E)]]+Table2[[#This Row],[E]]+Table2[[#This Row],[(NOT IN D OR E)]]</f>
        <v>0</v>
      </c>
      <c r="H47" s="97" t="str">
        <f t="shared" ref="H47:H48" si="5">IFERROR(G47/C47,"")</f>
        <v/>
      </c>
      <c r="I47" s="95">
        <f t="shared" ref="I47:I48" si="6">C47-G47</f>
        <v>0</v>
      </c>
      <c r="J47" s="95">
        <f>Table2[[#This Row],[TO DATE (D+E+F)]]*'Payment Application'!$D$21</f>
        <v>0</v>
      </c>
    </row>
    <row r="48" spans="1:10" x14ac:dyDescent="0.2">
      <c r="A48" s="47"/>
      <c r="B48" s="51"/>
      <c r="C48" s="114"/>
      <c r="D48" s="114"/>
      <c r="E48" s="96"/>
      <c r="F48" s="96"/>
      <c r="G48" s="95">
        <f>Table2[[#This Row],[(D+E)]]+Table2[[#This Row],[E]]+Table2[[#This Row],[(NOT IN D OR E)]]</f>
        <v>0</v>
      </c>
      <c r="H48" s="97" t="str">
        <f t="shared" si="5"/>
        <v/>
      </c>
      <c r="I48" s="95">
        <f t="shared" si="6"/>
        <v>0</v>
      </c>
      <c r="J48" s="95">
        <f>Table2[[#This Row],[TO DATE (D+E+F)]]*'Payment Application'!$D$21</f>
        <v>0</v>
      </c>
    </row>
    <row r="49" spans="1:10" ht="12" thickBot="1" x14ac:dyDescent="0.25">
      <c r="A49" s="79"/>
      <c r="B49" s="80" t="s">
        <v>49</v>
      </c>
      <c r="C49" s="81">
        <f>SUBTOTAL(109,Table2[C])</f>
        <v>0</v>
      </c>
      <c r="D49" s="81">
        <f>SUBTOTAL(109,Table2[(D+E)])</f>
        <v>0</v>
      </c>
      <c r="E49" s="81">
        <f>SUBTOTAL(109,Table2[E])</f>
        <v>0</v>
      </c>
      <c r="F49" s="81">
        <f>SUBTOTAL(109,Table2[(NOT IN D OR E)])</f>
        <v>0</v>
      </c>
      <c r="G49" s="81">
        <f>SUBTOTAL(109,Table2[TO DATE (D+E+F)])</f>
        <v>0</v>
      </c>
      <c r="H49" s="113">
        <f>IFERROR(Table2[[#Totals],[TO DATE (D+E+F)]]/Table2[[#Totals],[C]],0)</f>
        <v>0</v>
      </c>
      <c r="I49" s="81">
        <f>Table2[[#Totals],[C]]-Table2[[#Totals],[TO DATE (D+E+F)]]</f>
        <v>0</v>
      </c>
      <c r="J49" s="81">
        <f>SUBTOTAL(109,Table2[I])</f>
        <v>0</v>
      </c>
    </row>
    <row r="50" spans="1:10" ht="12" thickTop="1" x14ac:dyDescent="0.2"/>
  </sheetData>
  <mergeCells count="5">
    <mergeCell ref="G1:H1"/>
    <mergeCell ref="G2:H2"/>
    <mergeCell ref="G3:H3"/>
    <mergeCell ref="G6:H6"/>
    <mergeCell ref="D7:E7"/>
  </mergeCells>
  <pageMargins left="0.75" right="0.75" top="0.75" bottom="0.75" header="0.3" footer="0"/>
  <pageSetup scale="90" orientation="landscape" r:id="rId1"/>
  <headerFooter>
    <oddHeader>&amp;C&amp;"Arial,Bold"FACILITY PLANNING AND CONTROL
CONTINUATION SHEET&amp;R&amp;9
page &amp;P of &amp;N</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Layout" zoomScaleNormal="100" zoomScaleSheetLayoutView="100" workbookViewId="0">
      <selection activeCell="C11" sqref="C11"/>
    </sheetView>
  </sheetViews>
  <sheetFormatPr defaultColWidth="9.140625" defaultRowHeight="11.25" x14ac:dyDescent="0.2"/>
  <cols>
    <col min="1" max="1" width="12.7109375" style="54" customWidth="1"/>
    <col min="2" max="2" width="26.5703125" style="54" customWidth="1"/>
    <col min="3" max="7" width="12.7109375" style="102" customWidth="1"/>
    <col min="8" max="8" width="6.7109375" style="97" customWidth="1"/>
    <col min="9" max="10" width="12.7109375" style="102" customWidth="1"/>
    <col min="11" max="16384" width="9.140625" style="54"/>
  </cols>
  <sheetData>
    <row r="1" spans="1:10" ht="12" thickTop="1" x14ac:dyDescent="0.2">
      <c r="A1" s="52" t="s">
        <v>31</v>
      </c>
      <c r="B1" s="92">
        <f>'Payment Application'!I5</f>
        <v>0</v>
      </c>
      <c r="C1" s="103"/>
      <c r="D1" s="104"/>
      <c r="E1" s="104"/>
      <c r="F1" s="105"/>
      <c r="G1" s="356" t="s">
        <v>32</v>
      </c>
      <c r="H1" s="357"/>
      <c r="I1" s="53">
        <f>'Payment Application'!E12</f>
        <v>0</v>
      </c>
      <c r="J1" s="106"/>
    </row>
    <row r="2" spans="1:10" x14ac:dyDescent="0.2">
      <c r="A2" s="55" t="s">
        <v>33</v>
      </c>
      <c r="B2" s="57">
        <f>'Payment Application'!I7</f>
        <v>0</v>
      </c>
      <c r="C2" s="107"/>
      <c r="D2" s="107"/>
      <c r="E2" s="107"/>
      <c r="F2" s="107"/>
      <c r="G2" s="358" t="s">
        <v>34</v>
      </c>
      <c r="H2" s="359"/>
      <c r="I2" s="56">
        <f>'Payment Application'!G12</f>
        <v>0</v>
      </c>
      <c r="J2" s="108"/>
    </row>
    <row r="3" spans="1:10" x14ac:dyDescent="0.2">
      <c r="A3" s="55" t="s">
        <v>35</v>
      </c>
      <c r="B3" s="57">
        <f>'Payment Application'!I9</f>
        <v>0</v>
      </c>
      <c r="C3" s="107"/>
      <c r="D3" s="107"/>
      <c r="E3" s="107"/>
      <c r="F3" s="107"/>
      <c r="G3" s="360" t="s">
        <v>36</v>
      </c>
      <c r="H3" s="361"/>
      <c r="I3" s="58" t="s">
        <v>51</v>
      </c>
      <c r="J3" s="59" t="s">
        <v>52</v>
      </c>
    </row>
    <row r="4" spans="1:10" x14ac:dyDescent="0.2">
      <c r="A4" s="55" t="s">
        <v>53</v>
      </c>
      <c r="B4" s="57">
        <f>'Payment Application'!I12</f>
        <v>0</v>
      </c>
      <c r="C4" s="107"/>
      <c r="D4" s="107"/>
      <c r="E4" s="107"/>
      <c r="F4" s="107"/>
      <c r="G4" s="109"/>
      <c r="H4" s="124"/>
      <c r="I4" s="93">
        <f>'Payment Application'!E10</f>
        <v>0</v>
      </c>
      <c r="J4" s="94">
        <f>'Payment Application'!G10</f>
        <v>0</v>
      </c>
    </row>
    <row r="5" spans="1:10" ht="6.75" customHeight="1" thickBot="1" x14ac:dyDescent="0.25">
      <c r="A5" s="60"/>
      <c r="B5" s="61"/>
      <c r="C5" s="110"/>
      <c r="D5" s="107"/>
      <c r="E5" s="107"/>
      <c r="F5" s="107"/>
      <c r="G5" s="110"/>
      <c r="H5" s="125"/>
      <c r="I5" s="111"/>
      <c r="J5" s="112"/>
    </row>
    <row r="6" spans="1:10" ht="12" thickTop="1" x14ac:dyDescent="0.2">
      <c r="A6" s="62" t="s">
        <v>37</v>
      </c>
      <c r="B6" s="63" t="s">
        <v>38</v>
      </c>
      <c r="C6" s="63" t="s">
        <v>39</v>
      </c>
      <c r="D6" s="63" t="s">
        <v>40</v>
      </c>
      <c r="E6" s="63" t="s">
        <v>41</v>
      </c>
      <c r="F6" s="63" t="s">
        <v>42</v>
      </c>
      <c r="G6" s="362" t="s">
        <v>43</v>
      </c>
      <c r="H6" s="362"/>
      <c r="I6" s="63" t="s">
        <v>44</v>
      </c>
      <c r="J6" s="64" t="s">
        <v>45</v>
      </c>
    </row>
    <row r="7" spans="1:10" ht="12.75" customHeight="1" x14ac:dyDescent="0.2">
      <c r="A7" s="65" t="s">
        <v>46</v>
      </c>
      <c r="B7" s="66" t="s">
        <v>50</v>
      </c>
      <c r="C7" s="66" t="s">
        <v>67</v>
      </c>
      <c r="D7" s="363" t="s">
        <v>47</v>
      </c>
      <c r="E7" s="363"/>
      <c r="F7" s="66" t="s">
        <v>72</v>
      </c>
      <c r="G7" s="66" t="s">
        <v>26</v>
      </c>
      <c r="H7" s="126" t="s">
        <v>79</v>
      </c>
      <c r="I7" s="66" t="s">
        <v>81</v>
      </c>
      <c r="J7" s="67" t="s">
        <v>84</v>
      </c>
    </row>
    <row r="8" spans="1:10" ht="12.75" customHeight="1" x14ac:dyDescent="0.2">
      <c r="A8" s="68"/>
      <c r="B8" s="69"/>
      <c r="C8" s="69" t="s">
        <v>68</v>
      </c>
      <c r="D8" s="66" t="s">
        <v>69</v>
      </c>
      <c r="E8" s="66" t="s">
        <v>48</v>
      </c>
      <c r="F8" s="69" t="s">
        <v>73</v>
      </c>
      <c r="G8" s="69" t="s">
        <v>76</v>
      </c>
      <c r="H8" s="127" t="s">
        <v>80</v>
      </c>
      <c r="I8" s="69" t="s">
        <v>82</v>
      </c>
      <c r="J8" s="70" t="s">
        <v>85</v>
      </c>
    </row>
    <row r="9" spans="1:10" x14ac:dyDescent="0.2">
      <c r="A9" s="68"/>
      <c r="B9" s="69"/>
      <c r="C9" s="69"/>
      <c r="D9" s="69" t="s">
        <v>70</v>
      </c>
      <c r="E9" s="69"/>
      <c r="F9" s="69" t="s">
        <v>74</v>
      </c>
      <c r="G9" s="69" t="s">
        <v>77</v>
      </c>
      <c r="H9" s="127"/>
      <c r="I9" s="69" t="s">
        <v>83</v>
      </c>
      <c r="J9" s="70" t="s">
        <v>86</v>
      </c>
    </row>
    <row r="10" spans="1:10" ht="24.75" customHeight="1" x14ac:dyDescent="0.2">
      <c r="A10" s="71" t="s">
        <v>37</v>
      </c>
      <c r="B10" s="71" t="s">
        <v>38</v>
      </c>
      <c r="C10" s="71" t="s">
        <v>39</v>
      </c>
      <c r="D10" s="72" t="s">
        <v>71</v>
      </c>
      <c r="E10" s="71" t="s">
        <v>41</v>
      </c>
      <c r="F10" s="72" t="s">
        <v>75</v>
      </c>
      <c r="G10" s="72" t="s">
        <v>78</v>
      </c>
      <c r="H10" s="128" t="s">
        <v>79</v>
      </c>
      <c r="I10" s="71" t="s">
        <v>44</v>
      </c>
      <c r="J10" s="71" t="s">
        <v>45</v>
      </c>
    </row>
    <row r="11" spans="1:10" x14ac:dyDescent="0.2">
      <c r="A11" s="73">
        <f>Table2[[#This Row],[A]]</f>
        <v>0</v>
      </c>
      <c r="B11" s="74">
        <f>Table2[[#This Row],[B]]</f>
        <v>0</v>
      </c>
      <c r="C11" s="75">
        <f>Table2[[#This Row],[C]]</f>
        <v>0</v>
      </c>
      <c r="D11" s="115">
        <f>Table2[[#This Row],[TO DATE (D+E+F)]]</f>
        <v>0</v>
      </c>
      <c r="E11" s="114"/>
      <c r="F11" s="49"/>
      <c r="G11" s="75">
        <f>Table22[[#This Row],[(D+E)]]+Table22[[#This Row],[E]]+Table22[[#This Row],[(NOT IN D OR E)]]</f>
        <v>0</v>
      </c>
      <c r="H11" s="76" t="str">
        <f t="shared" ref="H11:H40" si="0">IFERROR(G11/C11,"")</f>
        <v/>
      </c>
      <c r="I11" s="75">
        <f>C11-G11</f>
        <v>0</v>
      </c>
      <c r="J11" s="75">
        <f>Table22[[#This Row],[TO DATE (D+E+F)]]*'Payment Application'!$D$21</f>
        <v>0</v>
      </c>
    </row>
    <row r="12" spans="1:10" x14ac:dyDescent="0.2">
      <c r="A12" s="77">
        <f>Table2[[#This Row],[A]]</f>
        <v>0</v>
      </c>
      <c r="B12" s="78">
        <f>Table2[[#This Row],[B]]</f>
        <v>0</v>
      </c>
      <c r="C12" s="95">
        <f>Table2[[#This Row],[C]]</f>
        <v>0</v>
      </c>
      <c r="D12" s="98">
        <f>Table2[[#This Row],[TO DATE (D+E+F)]]</f>
        <v>0</v>
      </c>
      <c r="E12" s="114"/>
      <c r="F12" s="96"/>
      <c r="G12" s="95">
        <f>Table22[[#This Row],[(D+E)]]+Table22[[#This Row],[E]]+Table22[[#This Row],[(NOT IN D OR E)]]</f>
        <v>0</v>
      </c>
      <c r="H12" s="97" t="str">
        <f t="shared" si="0"/>
        <v/>
      </c>
      <c r="I12" s="75">
        <f t="shared" ref="I12:I40" si="1">C12-G12</f>
        <v>0</v>
      </c>
      <c r="J12" s="75">
        <f>Table22[[#This Row],[TO DATE (D+E+F)]]*'Payment Application'!$D$21</f>
        <v>0</v>
      </c>
    </row>
    <row r="13" spans="1:10" x14ac:dyDescent="0.2">
      <c r="A13" s="77">
        <f>Table2[[#This Row],[A]]</f>
        <v>0</v>
      </c>
      <c r="B13" s="78">
        <f>Table2[[#This Row],[B]]</f>
        <v>0</v>
      </c>
      <c r="C13" s="95">
        <f>Table2[[#This Row],[C]]</f>
        <v>0</v>
      </c>
      <c r="D13" s="98">
        <f>Table2[[#This Row],[TO DATE (D+E+F)]]</f>
        <v>0</v>
      </c>
      <c r="E13" s="114"/>
      <c r="F13" s="96"/>
      <c r="G13" s="95">
        <f>Table22[[#This Row],[(D+E)]]+Table22[[#This Row],[E]]+Table22[[#This Row],[(NOT IN D OR E)]]</f>
        <v>0</v>
      </c>
      <c r="H13" s="97" t="str">
        <f t="shared" si="0"/>
        <v/>
      </c>
      <c r="I13" s="75">
        <f t="shared" si="1"/>
        <v>0</v>
      </c>
      <c r="J13" s="75">
        <f>Table22[[#This Row],[TO DATE (D+E+F)]]*'Payment Application'!$D$21</f>
        <v>0</v>
      </c>
    </row>
    <row r="14" spans="1:10" x14ac:dyDescent="0.2">
      <c r="A14" s="77">
        <f>Table2[[#This Row],[A]]</f>
        <v>0</v>
      </c>
      <c r="B14" s="78">
        <f>Table2[[#This Row],[B]]</f>
        <v>0</v>
      </c>
      <c r="C14" s="95">
        <f>Table2[[#This Row],[C]]</f>
        <v>0</v>
      </c>
      <c r="D14" s="98">
        <f>Table2[[#This Row],[TO DATE (D+E+F)]]</f>
        <v>0</v>
      </c>
      <c r="E14" s="114"/>
      <c r="F14" s="96"/>
      <c r="G14" s="95">
        <f>Table22[[#This Row],[(D+E)]]+Table22[[#This Row],[E]]+Table22[[#This Row],[(NOT IN D OR E)]]</f>
        <v>0</v>
      </c>
      <c r="H14" s="97" t="str">
        <f t="shared" si="0"/>
        <v/>
      </c>
      <c r="I14" s="75">
        <f t="shared" si="1"/>
        <v>0</v>
      </c>
      <c r="J14" s="75">
        <f>Table22[[#This Row],[TO DATE (D+E+F)]]*'Payment Application'!$D$21</f>
        <v>0</v>
      </c>
    </row>
    <row r="15" spans="1:10" x14ac:dyDescent="0.2">
      <c r="A15" s="77">
        <f>Table2[[#This Row],[A]]</f>
        <v>0</v>
      </c>
      <c r="B15" s="78">
        <f>Table2[[#This Row],[B]]</f>
        <v>0</v>
      </c>
      <c r="C15" s="95">
        <f>Table2[[#This Row],[C]]</f>
        <v>0</v>
      </c>
      <c r="D15" s="98">
        <f>Table2[[#This Row],[TO DATE (D+E+F)]]</f>
        <v>0</v>
      </c>
      <c r="E15" s="114"/>
      <c r="F15" s="96"/>
      <c r="G15" s="95">
        <f>Table22[[#This Row],[(D+E)]]+Table22[[#This Row],[E]]+Table22[[#This Row],[(NOT IN D OR E)]]</f>
        <v>0</v>
      </c>
      <c r="H15" s="97" t="str">
        <f t="shared" si="0"/>
        <v/>
      </c>
      <c r="I15" s="75">
        <f t="shared" si="1"/>
        <v>0</v>
      </c>
      <c r="J15" s="75">
        <f>Table22[[#This Row],[TO DATE (D+E+F)]]*'Payment Application'!$D$21</f>
        <v>0</v>
      </c>
    </row>
    <row r="16" spans="1:10" x14ac:dyDescent="0.2">
      <c r="A16" s="77">
        <f>Table2[[#This Row],[A]]</f>
        <v>0</v>
      </c>
      <c r="B16" s="78">
        <f>Table2[[#This Row],[B]]</f>
        <v>0</v>
      </c>
      <c r="C16" s="95">
        <f>Table2[[#This Row],[C]]</f>
        <v>0</v>
      </c>
      <c r="D16" s="98">
        <f>Table2[[#This Row],[TO DATE (D+E+F)]]</f>
        <v>0</v>
      </c>
      <c r="E16" s="114"/>
      <c r="F16" s="96"/>
      <c r="G16" s="95">
        <f>Table22[[#This Row],[(D+E)]]+Table22[[#This Row],[E]]+Table22[[#This Row],[(NOT IN D OR E)]]</f>
        <v>0</v>
      </c>
      <c r="H16" s="97" t="str">
        <f t="shared" si="0"/>
        <v/>
      </c>
      <c r="I16" s="75">
        <f t="shared" si="1"/>
        <v>0</v>
      </c>
      <c r="J16" s="75">
        <f>Table22[[#This Row],[TO DATE (D+E+F)]]*'Payment Application'!$D$21</f>
        <v>0</v>
      </c>
    </row>
    <row r="17" spans="1:10" x14ac:dyDescent="0.2">
      <c r="A17" s="77">
        <f>Table2[[#This Row],[A]]</f>
        <v>0</v>
      </c>
      <c r="B17" s="78">
        <f>Table2[[#This Row],[B]]</f>
        <v>0</v>
      </c>
      <c r="C17" s="95">
        <f>Table2[[#This Row],[C]]</f>
        <v>0</v>
      </c>
      <c r="D17" s="98">
        <f>Table2[[#This Row],[TO DATE (D+E+F)]]</f>
        <v>0</v>
      </c>
      <c r="E17" s="114"/>
      <c r="F17" s="96"/>
      <c r="G17" s="95">
        <f>Table22[[#This Row],[(D+E)]]+Table22[[#This Row],[E]]+Table22[[#This Row],[(NOT IN D OR E)]]</f>
        <v>0</v>
      </c>
      <c r="H17" s="97" t="str">
        <f t="shared" si="0"/>
        <v/>
      </c>
      <c r="I17" s="75">
        <f t="shared" si="1"/>
        <v>0</v>
      </c>
      <c r="J17" s="75">
        <f>Table22[[#This Row],[TO DATE (D+E+F)]]*'Payment Application'!$D$21</f>
        <v>0</v>
      </c>
    </row>
    <row r="18" spans="1:10" x14ac:dyDescent="0.2">
      <c r="A18" s="77">
        <f>Table2[[#This Row],[A]]</f>
        <v>0</v>
      </c>
      <c r="B18" s="78">
        <f>Table2[[#This Row],[B]]</f>
        <v>0</v>
      </c>
      <c r="C18" s="95">
        <f>Table2[[#This Row],[C]]</f>
        <v>0</v>
      </c>
      <c r="D18" s="98">
        <f>Table2[[#This Row],[TO DATE (D+E+F)]]</f>
        <v>0</v>
      </c>
      <c r="E18" s="114"/>
      <c r="F18" s="96"/>
      <c r="G18" s="95">
        <f>Table22[[#This Row],[(D+E)]]+Table22[[#This Row],[E]]+Table22[[#This Row],[(NOT IN D OR E)]]</f>
        <v>0</v>
      </c>
      <c r="H18" s="97" t="str">
        <f t="shared" si="0"/>
        <v/>
      </c>
      <c r="I18" s="75">
        <f t="shared" si="1"/>
        <v>0</v>
      </c>
      <c r="J18" s="75">
        <f>Table22[[#This Row],[TO DATE (D+E+F)]]*'Payment Application'!$D$21</f>
        <v>0</v>
      </c>
    </row>
    <row r="19" spans="1:10" x14ac:dyDescent="0.2">
      <c r="A19" s="77">
        <f>Table2[[#This Row],[A]]</f>
        <v>0</v>
      </c>
      <c r="B19" s="78">
        <f>Table2[[#This Row],[B]]</f>
        <v>0</v>
      </c>
      <c r="C19" s="95">
        <f>Table2[[#This Row],[C]]</f>
        <v>0</v>
      </c>
      <c r="D19" s="98">
        <f>Table2[[#This Row],[TO DATE (D+E+F)]]</f>
        <v>0</v>
      </c>
      <c r="E19" s="114"/>
      <c r="F19" s="96"/>
      <c r="G19" s="95">
        <f>Table22[[#This Row],[(D+E)]]+Table22[[#This Row],[E]]+Table22[[#This Row],[(NOT IN D OR E)]]</f>
        <v>0</v>
      </c>
      <c r="H19" s="97" t="str">
        <f t="shared" si="0"/>
        <v/>
      </c>
      <c r="I19" s="75">
        <f t="shared" si="1"/>
        <v>0</v>
      </c>
      <c r="J19" s="75">
        <f>Table22[[#This Row],[TO DATE (D+E+F)]]*'Payment Application'!$D$21</f>
        <v>0</v>
      </c>
    </row>
    <row r="20" spans="1:10" x14ac:dyDescent="0.2">
      <c r="A20" s="77">
        <f>Table2[[#This Row],[A]]</f>
        <v>0</v>
      </c>
      <c r="B20" s="78">
        <f>Table2[[#This Row],[B]]</f>
        <v>0</v>
      </c>
      <c r="C20" s="95">
        <f>Table2[[#This Row],[C]]</f>
        <v>0</v>
      </c>
      <c r="D20" s="98">
        <f>Table2[[#This Row],[TO DATE (D+E+F)]]</f>
        <v>0</v>
      </c>
      <c r="E20" s="114"/>
      <c r="F20" s="96"/>
      <c r="G20" s="95">
        <f>Table22[[#This Row],[(D+E)]]+Table22[[#This Row],[E]]+Table22[[#This Row],[(NOT IN D OR E)]]</f>
        <v>0</v>
      </c>
      <c r="H20" s="97" t="str">
        <f t="shared" si="0"/>
        <v/>
      </c>
      <c r="I20" s="75">
        <f t="shared" si="1"/>
        <v>0</v>
      </c>
      <c r="J20" s="75">
        <f>Table22[[#This Row],[TO DATE (D+E+F)]]*'Payment Application'!$D$21</f>
        <v>0</v>
      </c>
    </row>
    <row r="21" spans="1:10" x14ac:dyDescent="0.2">
      <c r="A21" s="77">
        <f>Table2[[#This Row],[A]]</f>
        <v>0</v>
      </c>
      <c r="B21" s="78">
        <f>Table2[[#This Row],[B]]</f>
        <v>0</v>
      </c>
      <c r="C21" s="95">
        <f>Table2[[#This Row],[C]]</f>
        <v>0</v>
      </c>
      <c r="D21" s="98">
        <f>Table2[[#This Row],[TO DATE (D+E+F)]]</f>
        <v>0</v>
      </c>
      <c r="E21" s="114"/>
      <c r="F21" s="96"/>
      <c r="G21" s="95">
        <f>Table22[[#This Row],[(D+E)]]+Table22[[#This Row],[E]]+Table22[[#This Row],[(NOT IN D OR E)]]</f>
        <v>0</v>
      </c>
      <c r="H21" s="97" t="str">
        <f t="shared" si="0"/>
        <v/>
      </c>
      <c r="I21" s="75">
        <f t="shared" si="1"/>
        <v>0</v>
      </c>
      <c r="J21" s="75">
        <f>Table22[[#This Row],[TO DATE (D+E+F)]]*'Payment Application'!$D$21</f>
        <v>0</v>
      </c>
    </row>
    <row r="22" spans="1:10" x14ac:dyDescent="0.2">
      <c r="A22" s="77">
        <f>Table2[[#This Row],[A]]</f>
        <v>0</v>
      </c>
      <c r="B22" s="78">
        <f>Table2[[#This Row],[B]]</f>
        <v>0</v>
      </c>
      <c r="C22" s="95">
        <f>Table2[[#This Row],[C]]</f>
        <v>0</v>
      </c>
      <c r="D22" s="98">
        <f>Table2[[#This Row],[TO DATE (D+E+F)]]</f>
        <v>0</v>
      </c>
      <c r="E22" s="114"/>
      <c r="F22" s="96"/>
      <c r="G22" s="95">
        <f>Table22[[#This Row],[(D+E)]]+Table22[[#This Row],[E]]+Table22[[#This Row],[(NOT IN D OR E)]]</f>
        <v>0</v>
      </c>
      <c r="H22" s="97" t="str">
        <f t="shared" si="0"/>
        <v/>
      </c>
      <c r="I22" s="75">
        <f t="shared" si="1"/>
        <v>0</v>
      </c>
      <c r="J22" s="75">
        <f>Table22[[#This Row],[TO DATE (D+E+F)]]*'Payment Application'!$D$21</f>
        <v>0</v>
      </c>
    </row>
    <row r="23" spans="1:10" x14ac:dyDescent="0.2">
      <c r="A23" s="77">
        <f>Table2[[#This Row],[A]]</f>
        <v>0</v>
      </c>
      <c r="B23" s="78">
        <f>Table2[[#This Row],[B]]</f>
        <v>0</v>
      </c>
      <c r="C23" s="95">
        <f>Table2[[#This Row],[C]]</f>
        <v>0</v>
      </c>
      <c r="D23" s="98">
        <f>Table2[[#This Row],[TO DATE (D+E+F)]]</f>
        <v>0</v>
      </c>
      <c r="E23" s="114"/>
      <c r="F23" s="96"/>
      <c r="G23" s="95">
        <f>Table22[[#This Row],[(D+E)]]+Table22[[#This Row],[E]]+Table22[[#This Row],[(NOT IN D OR E)]]</f>
        <v>0</v>
      </c>
      <c r="H23" s="97" t="str">
        <f t="shared" si="0"/>
        <v/>
      </c>
      <c r="I23" s="75">
        <f t="shared" si="1"/>
        <v>0</v>
      </c>
      <c r="J23" s="75">
        <f>Table22[[#This Row],[TO DATE (D+E+F)]]*'Payment Application'!$D$21</f>
        <v>0</v>
      </c>
    </row>
    <row r="24" spans="1:10" x14ac:dyDescent="0.2">
      <c r="A24" s="77">
        <f>Table2[[#This Row],[A]]</f>
        <v>0</v>
      </c>
      <c r="B24" s="78">
        <f>Table2[[#This Row],[B]]</f>
        <v>0</v>
      </c>
      <c r="C24" s="95">
        <f>Table2[[#This Row],[C]]</f>
        <v>0</v>
      </c>
      <c r="D24" s="98">
        <f>Table2[[#This Row],[TO DATE (D+E+F)]]</f>
        <v>0</v>
      </c>
      <c r="E24" s="114"/>
      <c r="F24" s="96"/>
      <c r="G24" s="95">
        <f>Table22[[#This Row],[(D+E)]]+Table22[[#This Row],[E]]+Table22[[#This Row],[(NOT IN D OR E)]]</f>
        <v>0</v>
      </c>
      <c r="H24" s="97" t="str">
        <f t="shared" si="0"/>
        <v/>
      </c>
      <c r="I24" s="75">
        <f t="shared" si="1"/>
        <v>0</v>
      </c>
      <c r="J24" s="75">
        <f>Table22[[#This Row],[TO DATE (D+E+F)]]*'Payment Application'!$D$21</f>
        <v>0</v>
      </c>
    </row>
    <row r="25" spans="1:10" x14ac:dyDescent="0.2">
      <c r="A25" s="77">
        <f>Table2[[#This Row],[A]]</f>
        <v>0</v>
      </c>
      <c r="B25" s="78">
        <f>Table2[[#This Row],[B]]</f>
        <v>0</v>
      </c>
      <c r="C25" s="95">
        <f>Table2[[#This Row],[C]]</f>
        <v>0</v>
      </c>
      <c r="D25" s="98">
        <f>Table2[[#This Row],[TO DATE (D+E+F)]]</f>
        <v>0</v>
      </c>
      <c r="E25" s="114"/>
      <c r="F25" s="96"/>
      <c r="G25" s="95">
        <f>Table22[[#This Row],[(D+E)]]+Table22[[#This Row],[E]]+Table22[[#This Row],[(NOT IN D OR E)]]</f>
        <v>0</v>
      </c>
      <c r="H25" s="97" t="str">
        <f t="shared" si="0"/>
        <v/>
      </c>
      <c r="I25" s="75">
        <f t="shared" si="1"/>
        <v>0</v>
      </c>
      <c r="J25" s="75">
        <f>Table22[[#This Row],[TO DATE (D+E+F)]]*'Payment Application'!$D$21</f>
        <v>0</v>
      </c>
    </row>
    <row r="26" spans="1:10" x14ac:dyDescent="0.2">
      <c r="A26" s="77">
        <f>Table2[[#This Row],[A]]</f>
        <v>0</v>
      </c>
      <c r="B26" s="78">
        <f>Table2[[#This Row],[B]]</f>
        <v>0</v>
      </c>
      <c r="C26" s="95">
        <f>Table2[[#This Row],[C]]</f>
        <v>0</v>
      </c>
      <c r="D26" s="98">
        <f>Table2[[#This Row],[TO DATE (D+E+F)]]</f>
        <v>0</v>
      </c>
      <c r="E26" s="114"/>
      <c r="F26" s="96"/>
      <c r="G26" s="95">
        <f>Table22[[#This Row],[(D+E)]]+Table22[[#This Row],[E]]+Table22[[#This Row],[(NOT IN D OR E)]]</f>
        <v>0</v>
      </c>
      <c r="H26" s="97" t="str">
        <f t="shared" si="0"/>
        <v/>
      </c>
      <c r="I26" s="75">
        <f t="shared" si="1"/>
        <v>0</v>
      </c>
      <c r="J26" s="75">
        <f>Table22[[#This Row],[TO DATE (D+E+F)]]*'Payment Application'!$D$21</f>
        <v>0</v>
      </c>
    </row>
    <row r="27" spans="1:10" x14ac:dyDescent="0.2">
      <c r="A27" s="77">
        <f>Table2[[#This Row],[A]]</f>
        <v>0</v>
      </c>
      <c r="B27" s="78">
        <f>Table2[[#This Row],[B]]</f>
        <v>0</v>
      </c>
      <c r="C27" s="95">
        <f>Table2[[#This Row],[C]]</f>
        <v>0</v>
      </c>
      <c r="D27" s="98">
        <f>Table2[[#This Row],[TO DATE (D+E+F)]]</f>
        <v>0</v>
      </c>
      <c r="E27" s="114"/>
      <c r="F27" s="96"/>
      <c r="G27" s="95">
        <f>Table22[[#This Row],[(D+E)]]+Table22[[#This Row],[E]]+Table22[[#This Row],[(NOT IN D OR E)]]</f>
        <v>0</v>
      </c>
      <c r="H27" s="97" t="str">
        <f t="shared" si="0"/>
        <v/>
      </c>
      <c r="I27" s="75">
        <f t="shared" si="1"/>
        <v>0</v>
      </c>
      <c r="J27" s="75">
        <f>Table22[[#This Row],[TO DATE (D+E+F)]]*'Payment Application'!$D$21</f>
        <v>0</v>
      </c>
    </row>
    <row r="28" spans="1:10" x14ac:dyDescent="0.2">
      <c r="A28" s="77">
        <f>Table2[[#This Row],[A]]</f>
        <v>0</v>
      </c>
      <c r="B28" s="78">
        <f>Table2[[#This Row],[B]]</f>
        <v>0</v>
      </c>
      <c r="C28" s="95">
        <f>Table2[[#This Row],[C]]</f>
        <v>0</v>
      </c>
      <c r="D28" s="98">
        <f>Table2[[#This Row],[TO DATE (D+E+F)]]</f>
        <v>0</v>
      </c>
      <c r="E28" s="114"/>
      <c r="F28" s="96"/>
      <c r="G28" s="95">
        <f>Table22[[#This Row],[(D+E)]]+Table22[[#This Row],[E]]+Table22[[#This Row],[(NOT IN D OR E)]]</f>
        <v>0</v>
      </c>
      <c r="H28" s="97" t="str">
        <f t="shared" si="0"/>
        <v/>
      </c>
      <c r="I28" s="75">
        <f t="shared" si="1"/>
        <v>0</v>
      </c>
      <c r="J28" s="75">
        <f>Table22[[#This Row],[TO DATE (D+E+F)]]*'Payment Application'!$D$21</f>
        <v>0</v>
      </c>
    </row>
    <row r="29" spans="1:10" x14ac:dyDescent="0.2">
      <c r="A29" s="77">
        <f>Table2[[#This Row],[A]]</f>
        <v>0</v>
      </c>
      <c r="B29" s="78">
        <f>Table2[[#This Row],[B]]</f>
        <v>0</v>
      </c>
      <c r="C29" s="95">
        <f>Table2[[#This Row],[C]]</f>
        <v>0</v>
      </c>
      <c r="D29" s="98">
        <f>Table2[[#This Row],[TO DATE (D+E+F)]]</f>
        <v>0</v>
      </c>
      <c r="E29" s="114"/>
      <c r="F29" s="96"/>
      <c r="G29" s="95">
        <f>Table22[[#This Row],[(D+E)]]+Table22[[#This Row],[E]]+Table22[[#This Row],[(NOT IN D OR E)]]</f>
        <v>0</v>
      </c>
      <c r="H29" s="97" t="str">
        <f t="shared" si="0"/>
        <v/>
      </c>
      <c r="I29" s="75">
        <f t="shared" si="1"/>
        <v>0</v>
      </c>
      <c r="J29" s="75">
        <f>Table22[[#This Row],[TO DATE (D+E+F)]]*'Payment Application'!$D$21</f>
        <v>0</v>
      </c>
    </row>
    <row r="30" spans="1:10" x14ac:dyDescent="0.2">
      <c r="A30" s="77">
        <f>Table2[[#This Row],[A]]</f>
        <v>0</v>
      </c>
      <c r="B30" s="78">
        <f>Table2[[#This Row],[B]]</f>
        <v>0</v>
      </c>
      <c r="C30" s="95">
        <f>Table2[[#This Row],[C]]</f>
        <v>0</v>
      </c>
      <c r="D30" s="98">
        <f>Table2[[#This Row],[TO DATE (D+E+F)]]</f>
        <v>0</v>
      </c>
      <c r="E30" s="114"/>
      <c r="F30" s="96"/>
      <c r="G30" s="95">
        <f>Table22[[#This Row],[(D+E)]]+Table22[[#This Row],[E]]+Table22[[#This Row],[(NOT IN D OR E)]]</f>
        <v>0</v>
      </c>
      <c r="H30" s="97" t="str">
        <f t="shared" si="0"/>
        <v/>
      </c>
      <c r="I30" s="75">
        <f t="shared" si="1"/>
        <v>0</v>
      </c>
      <c r="J30" s="75">
        <f>Table22[[#This Row],[TO DATE (D+E+F)]]*'Payment Application'!$D$21</f>
        <v>0</v>
      </c>
    </row>
    <row r="31" spans="1:10" x14ac:dyDescent="0.2">
      <c r="A31" s="77">
        <f>Table2[[#This Row],[A]]</f>
        <v>0</v>
      </c>
      <c r="B31" s="78">
        <f>Table2[[#This Row],[B]]</f>
        <v>0</v>
      </c>
      <c r="C31" s="95">
        <f>Table2[[#This Row],[C]]</f>
        <v>0</v>
      </c>
      <c r="D31" s="98">
        <f>Table2[[#This Row],[TO DATE (D+E+F)]]</f>
        <v>0</v>
      </c>
      <c r="E31" s="114"/>
      <c r="F31" s="96"/>
      <c r="G31" s="95">
        <f>Table22[[#This Row],[(D+E)]]+Table22[[#This Row],[E]]+Table22[[#This Row],[(NOT IN D OR E)]]</f>
        <v>0</v>
      </c>
      <c r="H31" s="97" t="str">
        <f t="shared" si="0"/>
        <v/>
      </c>
      <c r="I31" s="75">
        <f t="shared" si="1"/>
        <v>0</v>
      </c>
      <c r="J31" s="75">
        <f>Table22[[#This Row],[TO DATE (D+E+F)]]*'Payment Application'!$D$21</f>
        <v>0</v>
      </c>
    </row>
    <row r="32" spans="1:10" x14ac:dyDescent="0.2">
      <c r="A32" s="77">
        <f>Table2[[#This Row],[A]]</f>
        <v>0</v>
      </c>
      <c r="B32" s="78">
        <f>Table2[[#This Row],[B]]</f>
        <v>0</v>
      </c>
      <c r="C32" s="95">
        <f>Table2[[#This Row],[C]]</f>
        <v>0</v>
      </c>
      <c r="D32" s="98">
        <f>Table2[[#This Row],[TO DATE (D+E+F)]]</f>
        <v>0</v>
      </c>
      <c r="E32" s="114"/>
      <c r="F32" s="96"/>
      <c r="G32" s="95">
        <f>Table22[[#This Row],[(D+E)]]+Table22[[#This Row],[E]]+Table22[[#This Row],[(NOT IN D OR E)]]</f>
        <v>0</v>
      </c>
      <c r="H32" s="97" t="str">
        <f t="shared" si="0"/>
        <v/>
      </c>
      <c r="I32" s="75">
        <f t="shared" si="1"/>
        <v>0</v>
      </c>
      <c r="J32" s="75">
        <f>Table22[[#This Row],[TO DATE (D+E+F)]]*'Payment Application'!$D$21</f>
        <v>0</v>
      </c>
    </row>
    <row r="33" spans="1:10" x14ac:dyDescent="0.2">
      <c r="A33" s="77">
        <f>Table2[[#This Row],[A]]</f>
        <v>0</v>
      </c>
      <c r="B33" s="78">
        <f>Table2[[#This Row],[B]]</f>
        <v>0</v>
      </c>
      <c r="C33" s="95">
        <f>Table2[[#This Row],[C]]</f>
        <v>0</v>
      </c>
      <c r="D33" s="95">
        <f>Table2[[#This Row],[TO DATE (D+E+F)]]</f>
        <v>0</v>
      </c>
      <c r="E33" s="49"/>
      <c r="F33" s="96"/>
      <c r="G33" s="95">
        <f>Table22[[#This Row],[(D+E)]]+Table22[[#This Row],[E]]+Table22[[#This Row],[(NOT IN D OR E)]]</f>
        <v>0</v>
      </c>
      <c r="H33" s="97" t="str">
        <f t="shared" si="0"/>
        <v/>
      </c>
      <c r="I33" s="75">
        <f t="shared" si="1"/>
        <v>0</v>
      </c>
      <c r="J33" s="75">
        <f>Table22[[#This Row],[TO DATE (D+E+F)]]*'Payment Application'!$D$21</f>
        <v>0</v>
      </c>
    </row>
    <row r="34" spans="1:10" x14ac:dyDescent="0.2">
      <c r="A34" s="77">
        <f>Table2[[#This Row],[A]]</f>
        <v>0</v>
      </c>
      <c r="B34" s="78">
        <f>Table2[[#This Row],[B]]</f>
        <v>0</v>
      </c>
      <c r="C34" s="95">
        <f>Table2[[#This Row],[C]]</f>
        <v>0</v>
      </c>
      <c r="D34" s="95">
        <f>Table2[[#This Row],[TO DATE (D+E+F)]]</f>
        <v>0</v>
      </c>
      <c r="E34" s="49"/>
      <c r="F34" s="96"/>
      <c r="G34" s="95">
        <f>Table22[[#This Row],[(D+E)]]+Table22[[#This Row],[E]]+Table22[[#This Row],[(NOT IN D OR E)]]</f>
        <v>0</v>
      </c>
      <c r="H34" s="97" t="str">
        <f t="shared" si="0"/>
        <v/>
      </c>
      <c r="I34" s="75">
        <f t="shared" si="1"/>
        <v>0</v>
      </c>
      <c r="J34" s="75">
        <f>Table22[[#This Row],[TO DATE (D+E+F)]]*'Payment Application'!$D$21</f>
        <v>0</v>
      </c>
    </row>
    <row r="35" spans="1:10" x14ac:dyDescent="0.2">
      <c r="A35" s="77">
        <f>Table2[[#This Row],[A]]</f>
        <v>0</v>
      </c>
      <c r="B35" s="78">
        <f>Table2[[#This Row],[B]]</f>
        <v>0</v>
      </c>
      <c r="C35" s="95">
        <f>Table2[[#This Row],[C]]</f>
        <v>0</v>
      </c>
      <c r="D35" s="95">
        <f>Table2[[#This Row],[TO DATE (D+E+F)]]</f>
        <v>0</v>
      </c>
      <c r="E35" s="49"/>
      <c r="F35" s="96"/>
      <c r="G35" s="95">
        <f>Table22[[#This Row],[(D+E)]]+Table22[[#This Row],[E]]+Table22[[#This Row],[(NOT IN D OR E)]]</f>
        <v>0</v>
      </c>
      <c r="H35" s="97" t="str">
        <f t="shared" si="0"/>
        <v/>
      </c>
      <c r="I35" s="75">
        <f t="shared" si="1"/>
        <v>0</v>
      </c>
      <c r="J35" s="75">
        <f>Table22[[#This Row],[TO DATE (D+E+F)]]*'Payment Application'!$D$21</f>
        <v>0</v>
      </c>
    </row>
    <row r="36" spans="1:10" x14ac:dyDescent="0.2">
      <c r="A36" s="77">
        <f>Table2[[#This Row],[A]]</f>
        <v>0</v>
      </c>
      <c r="B36" s="78">
        <f>Table2[[#This Row],[B]]</f>
        <v>0</v>
      </c>
      <c r="C36" s="95">
        <f>Table2[[#This Row],[C]]</f>
        <v>0</v>
      </c>
      <c r="D36" s="95">
        <f>Table2[[#This Row],[TO DATE (D+E+F)]]</f>
        <v>0</v>
      </c>
      <c r="E36" s="49"/>
      <c r="F36" s="96"/>
      <c r="G36" s="95">
        <f>Table22[[#This Row],[(D+E)]]+Table22[[#This Row],[E]]+Table22[[#This Row],[(NOT IN D OR E)]]</f>
        <v>0</v>
      </c>
      <c r="H36" s="97" t="str">
        <f t="shared" si="0"/>
        <v/>
      </c>
      <c r="I36" s="95">
        <f t="shared" si="1"/>
        <v>0</v>
      </c>
      <c r="J36" s="95">
        <f>Table22[[#This Row],[TO DATE (D+E+F)]]*'Payment Application'!$D$21</f>
        <v>0</v>
      </c>
    </row>
    <row r="37" spans="1:10" x14ac:dyDescent="0.2">
      <c r="A37" s="77">
        <f>Table2[[#This Row],[A]]</f>
        <v>0</v>
      </c>
      <c r="B37" s="78">
        <f>Table2[[#This Row],[B]]</f>
        <v>0</v>
      </c>
      <c r="C37" s="95">
        <f>Table2[[#This Row],[C]]</f>
        <v>0</v>
      </c>
      <c r="D37" s="95">
        <f>Table2[[#This Row],[TO DATE (D+E+F)]]</f>
        <v>0</v>
      </c>
      <c r="E37" s="96"/>
      <c r="F37" s="96"/>
      <c r="G37" s="95">
        <f>Table22[[#This Row],[(D+E)]]+Table22[[#This Row],[E]]+Table22[[#This Row],[(NOT IN D OR E)]]</f>
        <v>0</v>
      </c>
      <c r="H37" s="97" t="str">
        <f t="shared" si="0"/>
        <v/>
      </c>
      <c r="I37" s="95">
        <f t="shared" si="1"/>
        <v>0</v>
      </c>
      <c r="J37" s="95">
        <f>Table22[[#This Row],[TO DATE (D+E+F)]]*'Payment Application'!$D$21</f>
        <v>0</v>
      </c>
    </row>
    <row r="38" spans="1:10" x14ac:dyDescent="0.2">
      <c r="A38" s="77">
        <f>Table2[[#This Row],[A]]</f>
        <v>0</v>
      </c>
      <c r="B38" s="78">
        <f>Table2[[#This Row],[B]]</f>
        <v>0</v>
      </c>
      <c r="C38" s="95">
        <f>Table2[[#This Row],[C]]</f>
        <v>0</v>
      </c>
      <c r="D38" s="95">
        <f>Table2[[#This Row],[TO DATE (D+E+F)]]</f>
        <v>0</v>
      </c>
      <c r="E38" s="96"/>
      <c r="F38" s="96"/>
      <c r="G38" s="95">
        <f>Table22[[#This Row],[(D+E)]]+Table22[[#This Row],[E]]+Table22[[#This Row],[(NOT IN D OR E)]]</f>
        <v>0</v>
      </c>
      <c r="H38" s="97" t="str">
        <f t="shared" si="0"/>
        <v/>
      </c>
      <c r="I38" s="95">
        <f t="shared" si="1"/>
        <v>0</v>
      </c>
      <c r="J38" s="95">
        <f>Table22[[#This Row],[TO DATE (D+E+F)]]*'Payment Application'!$D$21</f>
        <v>0</v>
      </c>
    </row>
    <row r="39" spans="1:10" x14ac:dyDescent="0.2">
      <c r="A39" s="77">
        <f>Table2[[#This Row],[A]]</f>
        <v>0</v>
      </c>
      <c r="B39" s="78">
        <f>Table2[[#This Row],[B]]</f>
        <v>0</v>
      </c>
      <c r="C39" s="95">
        <f>Table2[[#This Row],[C]]</f>
        <v>0</v>
      </c>
      <c r="D39" s="95">
        <f>Table2[[#This Row],[TO DATE (D+E+F)]]</f>
        <v>0</v>
      </c>
      <c r="E39" s="96"/>
      <c r="F39" s="96"/>
      <c r="G39" s="95">
        <f>Table22[[#This Row],[(D+E)]]+Table22[[#This Row],[E]]+Table22[[#This Row],[(NOT IN D OR E)]]</f>
        <v>0</v>
      </c>
      <c r="H39" s="97" t="str">
        <f t="shared" si="0"/>
        <v/>
      </c>
      <c r="I39" s="95">
        <f t="shared" si="1"/>
        <v>0</v>
      </c>
      <c r="J39" s="95">
        <f>Table22[[#This Row],[TO DATE (D+E+F)]]*'Payment Application'!$D$21</f>
        <v>0</v>
      </c>
    </row>
    <row r="40" spans="1:10" x14ac:dyDescent="0.2">
      <c r="A40" s="77">
        <f>Table2[[#This Row],[A]]</f>
        <v>0</v>
      </c>
      <c r="B40" s="78">
        <f>Table2[[#This Row],[B]]</f>
        <v>0</v>
      </c>
      <c r="C40" s="95">
        <f>Table2[[#This Row],[C]]</f>
        <v>0</v>
      </c>
      <c r="D40" s="95">
        <f>Table2[[#This Row],[TO DATE (D+E+F)]]</f>
        <v>0</v>
      </c>
      <c r="E40" s="96"/>
      <c r="F40" s="96"/>
      <c r="G40" s="95">
        <f>Table22[[#This Row],[(D+E)]]+Table22[[#This Row],[E]]+Table22[[#This Row],[(NOT IN D OR E)]]</f>
        <v>0</v>
      </c>
      <c r="H40" s="97" t="str">
        <f t="shared" si="0"/>
        <v/>
      </c>
      <c r="I40" s="95">
        <f t="shared" si="1"/>
        <v>0</v>
      </c>
      <c r="J40" s="95">
        <f>Table22[[#This Row],[TO DATE (D+E+F)]]*'Payment Application'!$D$21</f>
        <v>0</v>
      </c>
    </row>
    <row r="41" spans="1:10" x14ac:dyDescent="0.2">
      <c r="A41" s="90">
        <f>Table2[[#This Row],[A]]</f>
        <v>0</v>
      </c>
      <c r="B41" s="91">
        <f>Table2[[#This Row],[B]]</f>
        <v>0</v>
      </c>
      <c r="C41" s="98">
        <f>Table2[[#This Row],[C]]</f>
        <v>0</v>
      </c>
      <c r="D41" s="98">
        <f>Table2[[#This Row],[TO DATE (D+E+F)]]</f>
        <v>0</v>
      </c>
      <c r="E41" s="99"/>
      <c r="F41" s="99"/>
      <c r="G41" s="98">
        <f>Table22[[#This Row],[(D+E)]]+Table22[[#This Row],[E]]+Table22[[#This Row],[(NOT IN D OR E)]]</f>
        <v>0</v>
      </c>
      <c r="H41" s="100" t="str">
        <f t="shared" ref="H41" si="2">IFERROR(G41/C41,"")</f>
        <v/>
      </c>
      <c r="I41" s="98">
        <f t="shared" ref="I41" si="3">C41-G41</f>
        <v>0</v>
      </c>
      <c r="J41" s="98">
        <f>Table22[[#This Row],[TO DATE (D+E+F)]]*'Payment Application'!$D$21</f>
        <v>0</v>
      </c>
    </row>
    <row r="42" spans="1:10" x14ac:dyDescent="0.2">
      <c r="A42" s="90">
        <f>Table2[[#This Row],[A]]</f>
        <v>0</v>
      </c>
      <c r="B42" s="91">
        <f>Table2[[#This Row],[B]]</f>
        <v>0</v>
      </c>
      <c r="C42" s="98">
        <f>Table2[[#This Row],[C]]</f>
        <v>0</v>
      </c>
      <c r="D42" s="98">
        <f>Table2[[#This Row],[TO DATE (D+E+F)]]</f>
        <v>0</v>
      </c>
      <c r="E42" s="99"/>
      <c r="F42" s="99"/>
      <c r="G42" s="98">
        <f>Table22[[#This Row],[(D+E)]]+Table22[[#This Row],[E]]+Table22[[#This Row],[(NOT IN D OR E)]]</f>
        <v>0</v>
      </c>
      <c r="H42" s="100" t="str">
        <f t="shared" ref="H42:H48" si="4">IFERROR(G42/C42,"")</f>
        <v/>
      </c>
      <c r="I42" s="98">
        <f t="shared" ref="I42:I48" si="5">C42-G42</f>
        <v>0</v>
      </c>
      <c r="J42" s="98">
        <f>Table22[[#This Row],[TO DATE (D+E+F)]]*'Payment Application'!$D$21</f>
        <v>0</v>
      </c>
    </row>
    <row r="43" spans="1:10" x14ac:dyDescent="0.2">
      <c r="A43" s="90">
        <f>Table2[[#This Row],[A]]</f>
        <v>0</v>
      </c>
      <c r="B43" s="91">
        <f>Table2[[#This Row],[B]]</f>
        <v>0</v>
      </c>
      <c r="C43" s="98">
        <f>Table2[[#This Row],[C]]</f>
        <v>0</v>
      </c>
      <c r="D43" s="98">
        <f>Table2[[#This Row],[TO DATE (D+E+F)]]</f>
        <v>0</v>
      </c>
      <c r="E43" s="99"/>
      <c r="F43" s="99"/>
      <c r="G43" s="98">
        <f>Table22[[#This Row],[(D+E)]]+Table22[[#This Row],[E]]+Table22[[#This Row],[(NOT IN D OR E)]]</f>
        <v>0</v>
      </c>
      <c r="H43" s="100" t="str">
        <f t="shared" si="4"/>
        <v/>
      </c>
      <c r="I43" s="98">
        <f t="shared" si="5"/>
        <v>0</v>
      </c>
      <c r="J43" s="98">
        <f>Table22[[#This Row],[TO DATE (D+E+F)]]*'Payment Application'!$D$21</f>
        <v>0</v>
      </c>
    </row>
    <row r="44" spans="1:10" x14ac:dyDescent="0.2">
      <c r="A44" s="90">
        <f>Table2[[#This Row],[A]]</f>
        <v>0</v>
      </c>
      <c r="B44" s="91">
        <f>Table2[[#This Row],[B]]</f>
        <v>0</v>
      </c>
      <c r="C44" s="98">
        <f>Table2[[#This Row],[C]]</f>
        <v>0</v>
      </c>
      <c r="D44" s="98">
        <f>Table2[[#This Row],[TO DATE (D+E+F)]]</f>
        <v>0</v>
      </c>
      <c r="E44" s="99"/>
      <c r="F44" s="99"/>
      <c r="G44" s="98">
        <f>Table22[[#This Row],[(D+E)]]+Table22[[#This Row],[E]]+Table22[[#This Row],[(NOT IN D OR E)]]</f>
        <v>0</v>
      </c>
      <c r="H44" s="100" t="str">
        <f t="shared" si="4"/>
        <v/>
      </c>
      <c r="I44" s="98">
        <f t="shared" si="5"/>
        <v>0</v>
      </c>
      <c r="J44" s="98">
        <f>Table22[[#This Row],[TO DATE (D+E+F)]]*'Payment Application'!$D$21</f>
        <v>0</v>
      </c>
    </row>
    <row r="45" spans="1:10" x14ac:dyDescent="0.2">
      <c r="A45" s="90">
        <f>Table2[[#This Row],[A]]</f>
        <v>0</v>
      </c>
      <c r="B45" s="91">
        <f>Table2[[#This Row],[B]]</f>
        <v>0</v>
      </c>
      <c r="C45" s="98">
        <f>Table2[[#This Row],[C]]</f>
        <v>0</v>
      </c>
      <c r="D45" s="98">
        <f>Table2[[#This Row],[TO DATE (D+E+F)]]</f>
        <v>0</v>
      </c>
      <c r="E45" s="99"/>
      <c r="F45" s="99"/>
      <c r="G45" s="98">
        <f>Table22[[#This Row],[(D+E)]]+Table22[[#This Row],[E]]+Table22[[#This Row],[(NOT IN D OR E)]]</f>
        <v>0</v>
      </c>
      <c r="H45" s="100" t="str">
        <f t="shared" si="4"/>
        <v/>
      </c>
      <c r="I45" s="98">
        <f t="shared" si="5"/>
        <v>0</v>
      </c>
      <c r="J45" s="98">
        <f>Table22[[#This Row],[TO DATE (D+E+F)]]*'Payment Application'!$D$21</f>
        <v>0</v>
      </c>
    </row>
    <row r="46" spans="1:10" x14ac:dyDescent="0.2">
      <c r="A46" s="90">
        <f>Table2[[#This Row],[A]]</f>
        <v>0</v>
      </c>
      <c r="B46" s="91">
        <f>Table2[[#This Row],[B]]</f>
        <v>0</v>
      </c>
      <c r="C46" s="98">
        <f>Table2[[#This Row],[C]]</f>
        <v>0</v>
      </c>
      <c r="D46" s="98">
        <f>Table2[[#This Row],[TO DATE (D+E+F)]]</f>
        <v>0</v>
      </c>
      <c r="E46" s="99"/>
      <c r="F46" s="99"/>
      <c r="G46" s="98">
        <f>Table22[[#This Row],[(D+E)]]+Table22[[#This Row],[E]]+Table22[[#This Row],[(NOT IN D OR E)]]</f>
        <v>0</v>
      </c>
      <c r="H46" s="100" t="str">
        <f t="shared" si="4"/>
        <v/>
      </c>
      <c r="I46" s="98">
        <f t="shared" si="5"/>
        <v>0</v>
      </c>
      <c r="J46" s="98">
        <f>Table22[[#This Row],[TO DATE (D+E+F)]]*'Payment Application'!$D$21</f>
        <v>0</v>
      </c>
    </row>
    <row r="47" spans="1:10" x14ac:dyDescent="0.2">
      <c r="A47" s="90">
        <f>Table2[[#This Row],[A]]</f>
        <v>0</v>
      </c>
      <c r="B47" s="91">
        <f>Table2[[#This Row],[B]]</f>
        <v>0</v>
      </c>
      <c r="C47" s="98">
        <f>Table2[[#This Row],[C]]</f>
        <v>0</v>
      </c>
      <c r="D47" s="98">
        <f>Table2[[#This Row],[TO DATE (D+E+F)]]</f>
        <v>0</v>
      </c>
      <c r="E47" s="99"/>
      <c r="F47" s="99"/>
      <c r="G47" s="98">
        <f>Table22[[#This Row],[(D+E)]]+Table22[[#This Row],[E]]+Table22[[#This Row],[(NOT IN D OR E)]]</f>
        <v>0</v>
      </c>
      <c r="H47" s="100" t="str">
        <f t="shared" si="4"/>
        <v/>
      </c>
      <c r="I47" s="98">
        <f t="shared" si="5"/>
        <v>0</v>
      </c>
      <c r="J47" s="98">
        <f>Table22[[#This Row],[TO DATE (D+E+F)]]*'Payment Application'!$D$21</f>
        <v>0</v>
      </c>
    </row>
    <row r="48" spans="1:10" x14ac:dyDescent="0.2">
      <c r="A48" s="90">
        <f>Table2[[#This Row],[A]]</f>
        <v>0</v>
      </c>
      <c r="B48" s="91">
        <f>Table2[[#This Row],[B]]</f>
        <v>0</v>
      </c>
      <c r="C48" s="98">
        <f>Table2[[#This Row],[C]]</f>
        <v>0</v>
      </c>
      <c r="D48" s="98">
        <f>Table2[[#This Row],[TO DATE (D+E+F)]]</f>
        <v>0</v>
      </c>
      <c r="E48" s="99"/>
      <c r="F48" s="99"/>
      <c r="G48" s="98">
        <f>Table22[[#This Row],[(D+E)]]+Table22[[#This Row],[E]]+Table22[[#This Row],[(NOT IN D OR E)]]</f>
        <v>0</v>
      </c>
      <c r="H48" s="100" t="str">
        <f t="shared" si="4"/>
        <v/>
      </c>
      <c r="I48" s="98">
        <f t="shared" si="5"/>
        <v>0</v>
      </c>
      <c r="J48" s="98">
        <f>Table22[[#This Row],[TO DATE (D+E+F)]]*'Payment Application'!$D$21</f>
        <v>0</v>
      </c>
    </row>
    <row r="49" spans="1:10" ht="12" thickBot="1" x14ac:dyDescent="0.25">
      <c r="A49" s="87"/>
      <c r="B49" s="88" t="s">
        <v>49</v>
      </c>
      <c r="C49" s="89">
        <f>SUBTOTAL(109,Table22[C])</f>
        <v>0</v>
      </c>
      <c r="D49" s="89">
        <f>SUBTOTAL(109,Table22[(D+E)])</f>
        <v>0</v>
      </c>
      <c r="E49" s="89">
        <f>SUBTOTAL(109,Table22[E])</f>
        <v>0</v>
      </c>
      <c r="F49" s="89">
        <f>SUBTOTAL(109,Table22[(NOT IN D OR E)])</f>
        <v>0</v>
      </c>
      <c r="G49" s="89">
        <f>SUBTOTAL(109,Table22[TO DATE (D+E+F)])</f>
        <v>0</v>
      </c>
      <c r="H49" s="101">
        <f>IFERROR(Table22[[#Totals],[TO DATE (D+E+F)]]/Table22[[#Totals],[C]],0)</f>
        <v>0</v>
      </c>
      <c r="I49" s="89">
        <f>Table22[[#Totals],[C]]-Table22[[#Totals],[TO DATE (D+E+F)]]</f>
        <v>0</v>
      </c>
      <c r="J49" s="89">
        <f>SUBTOTAL(109,Table22[I])</f>
        <v>0</v>
      </c>
    </row>
    <row r="50" spans="1:10" ht="12" thickTop="1" x14ac:dyDescent="0.2"/>
  </sheetData>
  <mergeCells count="5">
    <mergeCell ref="G1:H1"/>
    <mergeCell ref="G2:H2"/>
    <mergeCell ref="G3:H3"/>
    <mergeCell ref="G6:H6"/>
    <mergeCell ref="D7:E7"/>
  </mergeCells>
  <pageMargins left="0.75" right="0.75" top="0.75" bottom="0.75" header="0.3" footer="0"/>
  <pageSetup scale="91" orientation="landscape" r:id="rId1"/>
  <headerFooter>
    <oddHeader>&amp;C&amp;"Arial,Bold"FACILITY PLANNING AND CONTROL
CONTINUATION SHEET&amp;R&amp;9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selection activeCell="B11" sqref="B11:J11"/>
    </sheetView>
  </sheetViews>
  <sheetFormatPr defaultRowHeight="12.75" x14ac:dyDescent="0.2"/>
  <cols>
    <col min="1" max="1" width="9.140625" style="131" customWidth="1"/>
    <col min="2" max="10" width="9.140625" style="131"/>
  </cols>
  <sheetData>
    <row r="1" spans="1:10" ht="18.75" x14ac:dyDescent="0.2">
      <c r="A1" s="367" t="s">
        <v>87</v>
      </c>
      <c r="B1" s="367"/>
      <c r="C1" s="367"/>
      <c r="D1" s="367"/>
      <c r="E1" s="367"/>
      <c r="F1" s="367"/>
      <c r="G1" s="367"/>
      <c r="H1" s="367"/>
      <c r="I1" s="367"/>
      <c r="J1" s="367"/>
    </row>
    <row r="2" spans="1:10" ht="18.75" x14ac:dyDescent="0.2">
      <c r="A2" s="367" t="s">
        <v>88</v>
      </c>
      <c r="B2" s="367"/>
      <c r="C2" s="367"/>
      <c r="D2" s="367"/>
      <c r="E2" s="367"/>
      <c r="F2" s="367"/>
      <c r="G2" s="367"/>
      <c r="H2" s="367"/>
      <c r="I2" s="367"/>
      <c r="J2" s="367"/>
    </row>
    <row r="3" spans="1:10" ht="18.75" x14ac:dyDescent="0.2">
      <c r="A3" s="367" t="s">
        <v>89</v>
      </c>
      <c r="B3" s="367"/>
      <c r="C3" s="367"/>
      <c r="D3" s="367"/>
      <c r="E3" s="367"/>
      <c r="F3" s="367"/>
      <c r="G3" s="367"/>
      <c r="H3" s="367"/>
      <c r="I3" s="367"/>
      <c r="J3" s="367"/>
    </row>
    <row r="4" spans="1:10" ht="15.75" x14ac:dyDescent="0.2">
      <c r="A4" s="130"/>
    </row>
    <row r="5" spans="1:10" ht="14.25" x14ac:dyDescent="0.2">
      <c r="A5" s="366" t="s">
        <v>90</v>
      </c>
      <c r="B5" s="366"/>
      <c r="C5" s="366"/>
      <c r="D5" s="366"/>
      <c r="E5" s="366"/>
      <c r="F5" s="366"/>
      <c r="G5" s="366"/>
      <c r="H5" s="366"/>
      <c r="I5" s="366"/>
      <c r="J5" s="366"/>
    </row>
    <row r="6" spans="1:10" ht="15" x14ac:dyDescent="0.2">
      <c r="A6" s="364" t="s">
        <v>91</v>
      </c>
      <c r="B6" s="364"/>
      <c r="C6" s="364"/>
      <c r="D6" s="364"/>
      <c r="E6" s="364"/>
      <c r="F6" s="364"/>
      <c r="G6" s="364"/>
      <c r="H6" s="364"/>
      <c r="I6" s="364"/>
      <c r="J6" s="364"/>
    </row>
    <row r="7" spans="1:10" ht="29.25" customHeight="1" x14ac:dyDescent="0.2">
      <c r="A7" s="364" t="s">
        <v>92</v>
      </c>
      <c r="B7" s="364"/>
      <c r="C7" s="364"/>
      <c r="D7" s="364"/>
      <c r="E7" s="364"/>
      <c r="F7" s="364"/>
      <c r="G7" s="364"/>
      <c r="H7" s="364"/>
      <c r="I7" s="364"/>
      <c r="J7" s="364"/>
    </row>
    <row r="8" spans="1:10" ht="15" x14ac:dyDescent="0.2">
      <c r="A8" s="364" t="s">
        <v>93</v>
      </c>
      <c r="B8" s="364"/>
      <c r="C8" s="364"/>
      <c r="D8" s="364"/>
      <c r="E8" s="364"/>
      <c r="F8" s="364"/>
      <c r="G8" s="364"/>
      <c r="H8" s="364"/>
      <c r="I8" s="364"/>
      <c r="J8" s="364"/>
    </row>
    <row r="9" spans="1:10" ht="29.25" customHeight="1" x14ac:dyDescent="0.2">
      <c r="B9" s="368" t="s">
        <v>94</v>
      </c>
      <c r="C9" s="368"/>
      <c r="D9" s="368"/>
      <c r="E9" s="368"/>
      <c r="F9" s="368"/>
      <c r="G9" s="368"/>
      <c r="H9" s="368"/>
      <c r="I9" s="368"/>
      <c r="J9" s="368"/>
    </row>
    <row r="10" spans="1:10" ht="15" x14ac:dyDescent="0.2">
      <c r="B10" s="368" t="s">
        <v>95</v>
      </c>
      <c r="C10" s="368"/>
      <c r="D10" s="368"/>
      <c r="E10" s="368"/>
      <c r="F10" s="368"/>
      <c r="G10" s="368"/>
      <c r="H10" s="368"/>
      <c r="I10" s="368"/>
      <c r="J10" s="368"/>
    </row>
    <row r="11" spans="1:10" ht="30" customHeight="1" x14ac:dyDescent="0.2">
      <c r="B11" s="368" t="s">
        <v>96</v>
      </c>
      <c r="C11" s="368"/>
      <c r="D11" s="368"/>
      <c r="E11" s="368"/>
      <c r="F11" s="368"/>
      <c r="G11" s="368"/>
      <c r="H11" s="368"/>
      <c r="I11" s="368"/>
      <c r="J11" s="368"/>
    </row>
    <row r="12" spans="1:10" ht="15" x14ac:dyDescent="0.2">
      <c r="A12" s="364" t="s">
        <v>97</v>
      </c>
      <c r="B12" s="364"/>
      <c r="C12" s="364"/>
      <c r="D12" s="364"/>
      <c r="E12" s="364"/>
      <c r="F12" s="364"/>
      <c r="G12" s="364"/>
      <c r="H12" s="364"/>
      <c r="I12" s="364"/>
      <c r="J12" s="364"/>
    </row>
    <row r="13" spans="1:10" ht="15" x14ac:dyDescent="0.2">
      <c r="A13" s="132"/>
    </row>
    <row r="14" spans="1:10" ht="14.25" x14ac:dyDescent="0.2">
      <c r="A14" s="366" t="s">
        <v>98</v>
      </c>
      <c r="B14" s="366"/>
      <c r="C14" s="366"/>
      <c r="D14" s="366"/>
      <c r="E14" s="366"/>
      <c r="F14" s="366"/>
      <c r="G14" s="366"/>
      <c r="H14" s="366"/>
      <c r="I14" s="366"/>
      <c r="J14" s="366"/>
    </row>
    <row r="15" spans="1:10" ht="15" x14ac:dyDescent="0.2">
      <c r="A15" s="364" t="s">
        <v>99</v>
      </c>
      <c r="B15" s="364"/>
      <c r="C15" s="364"/>
      <c r="D15" s="364"/>
      <c r="E15" s="364"/>
      <c r="F15" s="364"/>
      <c r="G15" s="364"/>
      <c r="H15" s="364"/>
      <c r="I15" s="364"/>
      <c r="J15" s="364"/>
    </row>
    <row r="16" spans="1:10" ht="15" x14ac:dyDescent="0.2">
      <c r="A16" s="364" t="s">
        <v>100</v>
      </c>
      <c r="B16" s="364"/>
      <c r="C16" s="364"/>
      <c r="D16" s="364"/>
      <c r="E16" s="364"/>
      <c r="F16" s="364"/>
      <c r="G16" s="364"/>
      <c r="H16" s="364"/>
      <c r="I16" s="364"/>
      <c r="J16" s="364"/>
    </row>
    <row r="17" spans="1:10" ht="30.75" customHeight="1" x14ac:dyDescent="0.2">
      <c r="A17" s="364" t="s">
        <v>101</v>
      </c>
      <c r="B17" s="364"/>
      <c r="C17" s="364"/>
      <c r="D17" s="364"/>
      <c r="E17" s="364"/>
      <c r="F17" s="364"/>
      <c r="G17" s="364"/>
      <c r="H17" s="364"/>
      <c r="I17" s="364"/>
      <c r="J17" s="364"/>
    </row>
    <row r="18" spans="1:10" ht="31.5" customHeight="1" x14ac:dyDescent="0.2">
      <c r="A18" s="365" t="s">
        <v>102</v>
      </c>
      <c r="B18" s="365"/>
      <c r="C18" s="365"/>
      <c r="D18" s="365"/>
      <c r="E18" s="365"/>
      <c r="F18" s="365"/>
      <c r="G18" s="365"/>
      <c r="H18" s="365"/>
      <c r="I18" s="365"/>
      <c r="J18" s="365"/>
    </row>
    <row r="19" spans="1:10" ht="61.5" customHeight="1" x14ac:dyDescent="0.2">
      <c r="A19" s="364" t="s">
        <v>103</v>
      </c>
      <c r="B19" s="364"/>
      <c r="C19" s="364"/>
      <c r="D19" s="364"/>
      <c r="E19" s="364"/>
      <c r="F19" s="364"/>
      <c r="G19" s="364"/>
      <c r="H19" s="364"/>
      <c r="I19" s="364"/>
      <c r="J19" s="364"/>
    </row>
  </sheetData>
  <mergeCells count="17">
    <mergeCell ref="A14:J14"/>
    <mergeCell ref="A1:J1"/>
    <mergeCell ref="A2:J2"/>
    <mergeCell ref="A3:J3"/>
    <mergeCell ref="A5:J5"/>
    <mergeCell ref="A6:J6"/>
    <mergeCell ref="A7:J7"/>
    <mergeCell ref="A8:J8"/>
    <mergeCell ref="B9:J9"/>
    <mergeCell ref="B10:J10"/>
    <mergeCell ref="B11:J11"/>
    <mergeCell ref="A12:J12"/>
    <mergeCell ref="A15:J15"/>
    <mergeCell ref="A16:J16"/>
    <mergeCell ref="A17:J17"/>
    <mergeCell ref="A18:J18"/>
    <mergeCell ref="A19:J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064B8-C0BA-4E70-9E2D-A9097D24BB42}">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0D278B42-5BE7-4E16-9CB7-D71657F35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D50C4DF-77F5-4B5B-97CB-F2C6C648C2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Payment Application</vt:lpstr>
      <vt:lpstr>Prior App Continuation Sheet</vt:lpstr>
      <vt:lpstr>Current App Continuation Sheet</vt:lpstr>
      <vt:lpstr>Pay App INSTRUCTIONS</vt:lpstr>
      <vt:lpstr>'Payment Application'!Print_Area</vt:lpstr>
      <vt:lpstr>'Current App Continuation Sheet'!Print_Titles</vt:lpstr>
      <vt:lpstr>'Prior App Continuation Sheet'!Print_Titles</vt:lpstr>
    </vt:vector>
  </TitlesOfParts>
  <Company>General Services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Cheryl Blakely</dc:creator>
  <cp:lastModifiedBy>Daina Kroll</cp:lastModifiedBy>
  <cp:lastPrinted>2020-04-08T13:02:01Z</cp:lastPrinted>
  <dcterms:created xsi:type="dcterms:W3CDTF">1999-09-03T15:37:48Z</dcterms:created>
  <dcterms:modified xsi:type="dcterms:W3CDTF">2026-02-13T13:18:45Z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68500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