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1F03C1FD-F0C9-4844-AA1B-9C5C1D6E2A02}" xr6:coauthVersionLast="47" xr6:coauthVersionMax="47" xr10:uidLastSave="{00000000-0000-0000-0000-000000000000}"/>
  <bookViews>
    <workbookView xWindow="-120" yWindow="-120" windowWidth="29040" windowHeight="15720" xr2:uid="{00000000-000D-0000-FFFF-FFFF00000000}"/>
  </bookViews>
  <sheets>
    <sheet name="Configuration Worksheet" sheetId="1" r:id="rId1"/>
    <sheet name="Instructions" sheetId="2" r:id="rId2"/>
  </sheets>
  <definedNames>
    <definedName name="_xlnm.Print_Area" localSheetId="0">'Configuration Worksheet'!$A$1:$E$46</definedName>
  </definedNames>
  <calcPr calcId="191029"/>
  <customWorkbookViews>
    <customWorkbookView name="Eric Meyers - Personal View" guid="{A4AABFBC-8208-4FD2-AF8B-B167D2E1460C}" mergeInterval="0" personalView="1" maximized="1" xWindow="-4" yWindow="-4" windowWidth="1928" windowHeight="1044" activeSheetId="1"/>
    <customWorkbookView name="Sonya Thomas - Personal View" guid="{419717ED-B0F0-44AF-BA0C-CF54A3F7B9F9}" mergeInterval="0" personalView="1" maximized="1" xWindow="-9" yWindow="-9" windowWidth="1938" windowHeight="105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1" i="1" l="1"/>
  <c r="E30" i="1"/>
  <c r="E29" i="1"/>
  <c r="E28" i="1"/>
  <c r="E27" i="1"/>
  <c r="E26" i="1"/>
  <c r="E25" i="1"/>
  <c r="E24" i="1"/>
  <c r="E23" i="1"/>
  <c r="E22" i="1"/>
  <c r="E21" i="1"/>
  <c r="E20" i="1"/>
  <c r="E12" i="1"/>
  <c r="E11" i="1"/>
  <c r="E7" i="1" l="1"/>
  <c r="E32" i="1" s="1"/>
  <c r="D38" i="1" l="1"/>
  <c r="E10" i="1" l="1"/>
  <c r="E34" i="1" l="1"/>
  <c r="E37" i="1" s="1"/>
  <c r="E38" i="1" s="1"/>
</calcChain>
</file>

<file path=xl/sharedStrings.xml><?xml version="1.0" encoding="utf-8"?>
<sst xmlns="http://schemas.openxmlformats.org/spreadsheetml/2006/main" count="95" uniqueCount="82">
  <si>
    <t>This spreadsheet is not a purchase order</t>
  </si>
  <si>
    <t>Instructions</t>
  </si>
  <si>
    <t>Contract Line</t>
  </si>
  <si>
    <t>Delivery ARO</t>
  </si>
  <si>
    <t>180-365 Days</t>
  </si>
  <si>
    <t>State Contract Number</t>
  </si>
  <si>
    <t>Vendor</t>
  </si>
  <si>
    <t>Gerry Lane Chevrolet</t>
  </si>
  <si>
    <t>Vehicle Description</t>
  </si>
  <si>
    <t>Order Code</t>
  </si>
  <si>
    <t>Unit Price</t>
  </si>
  <si>
    <t>Quantity</t>
  </si>
  <si>
    <t>Extended Price</t>
  </si>
  <si>
    <t>Description</t>
  </si>
  <si>
    <t>(GBA) Black</t>
  </si>
  <si>
    <t>(GAZ) Summit White</t>
  </si>
  <si>
    <t>Option Description</t>
  </si>
  <si>
    <t>Option Code</t>
  </si>
  <si>
    <t>Option Unit Price</t>
  </si>
  <si>
    <t>Add Option</t>
  </si>
  <si>
    <t>Spray-On Bedliner</t>
  </si>
  <si>
    <t>CGN</t>
  </si>
  <si>
    <t>G80</t>
  </si>
  <si>
    <t>All-Terrain Tire</t>
  </si>
  <si>
    <t>QDV</t>
  </si>
  <si>
    <t>Cost for Each Vehicle Plus Options</t>
  </si>
  <si>
    <t>1 EA</t>
  </si>
  <si>
    <t>Additional Costs</t>
  </si>
  <si>
    <t>0.35% Contract Administrative Fee</t>
  </si>
  <si>
    <t>LA DEQ Waste Tire Fee (5 tires X $2.25 each)</t>
  </si>
  <si>
    <t>LA Safety Inspection Sticker - 1 Year</t>
  </si>
  <si>
    <t>Total Cost for Each Vehicle</t>
  </si>
  <si>
    <t>Total Cost for All Vehicles</t>
  </si>
  <si>
    <t>Agency  Information</t>
  </si>
  <si>
    <t>Contact Name:</t>
  </si>
  <si>
    <t>Agency Name</t>
  </si>
  <si>
    <t>Phone:</t>
  </si>
  <si>
    <t>LPAA Approval No</t>
  </si>
  <si>
    <t>Email:</t>
  </si>
  <si>
    <t>Shopping Cart</t>
  </si>
  <si>
    <t>Vendor Information</t>
  </si>
  <si>
    <t>Eric Meyers</t>
  </si>
  <si>
    <t xml:space="preserve">Vendor No. </t>
  </si>
  <si>
    <t>225-268-7160</t>
  </si>
  <si>
    <t>eric.meyers@gerrylane.com</t>
  </si>
  <si>
    <t>(GXD) Sterling Gray Metallic</t>
  </si>
  <si>
    <t>BASE VEHICLE</t>
  </si>
  <si>
    <t>OPTIONAL CONFIGURATION</t>
  </si>
  <si>
    <t>AVAILABLE EXTERIOR COLORS</t>
  </si>
  <si>
    <t>OPTIONAL EQUIPMENT</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</si>
  <si>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</si>
  <si>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PO #__________________________________</t>
  </si>
  <si>
    <t xml:space="preserve"> </t>
  </si>
  <si>
    <t>Chevrolet Silverado
1500 Double Cab</t>
  </si>
  <si>
    <t>1500 DOUBLE CAB 6.5' BED 2WD</t>
  </si>
  <si>
    <t>CC15753</t>
  </si>
  <si>
    <t>1500 DOUBLE CAB 6.5' BED 4WD</t>
  </si>
  <si>
    <t>CK15753</t>
  </si>
  <si>
    <t>1500 DOUBLE CAB 6.5' BED 2WD V8</t>
  </si>
  <si>
    <t>CK15753-L76</t>
  </si>
  <si>
    <t>1500 DOUBLE CAB 6.5' BED 4WD V8</t>
  </si>
  <si>
    <t>(G42) White Sands</t>
  </si>
  <si>
    <t>(GAS) Apex Red</t>
  </si>
  <si>
    <t>WT Convenience Package 
includes (AKO) Deep Tinted Glass, (BTV) Remote Vehicle Starter System, (C49) Rear Window Defogger, (KC9) 120-volt bed-mounted power outlet, (KI4) 120-volt interior panel outlet, (QT5) EZ-Lift Tailgate, (PZ8) Hitch View, and (UTJ) Theft Deterrent System</t>
  </si>
  <si>
    <t xml:space="preserve">Trailering Package </t>
  </si>
  <si>
    <t>STD</t>
  </si>
  <si>
    <t xml:space="preserve">Alternator, 250 amps </t>
  </si>
  <si>
    <t>TRAILERING MIRRORS</t>
  </si>
  <si>
    <t>Fuel tank, 34 gallon (approximate) (Not available with (L4B) TurboMax Engine.)</t>
  </si>
  <si>
    <t>LOCKING DIFFERENTIAL</t>
  </si>
  <si>
    <t>Tires, LT265/70R17C all-terrain</t>
  </si>
  <si>
    <t xml:space="preserve">ssist steps, chromed tubular, 6" rectangular </t>
  </si>
  <si>
    <t>17" SILVER PAINTED ALUM WHEELS</t>
  </si>
  <si>
    <t>CHROME FT AND RR BUMPERS</t>
  </si>
  <si>
    <t>ZL3</t>
  </si>
  <si>
    <t>KX4</t>
  </si>
  <si>
    <t>DBD</t>
  </si>
  <si>
    <t>NLA</t>
  </si>
  <si>
    <t>RC5</t>
  </si>
  <si>
    <t>VXH</t>
  </si>
  <si>
    <t>Q5U</t>
  </si>
  <si>
    <t>CWB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</si>
</sst>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14" x14ac:knownFonts="1">
    <font>
      <sz val="11"/>
      <color theme="1"/>
      <name val="Calibri"/>
      <family val="2"/>
      <scheme val="minor"/>
    </font>
    <font>
      <sz val="11"/>
      <color theme="1"/>
      <name val="Calibri"/>
      <family val="2"/>
      <scheme val="minor"/>
    </font>
    <font>
      <b/>
      <sz val="16"/>
      <color theme="1"/>
      <name val="Calibri"/>
      <family val="2"/>
      <scheme val="minor"/>
    </font>
    <font>
      <b/>
      <sz val="14"/>
      <color theme="1"/>
      <name val="Calibri"/>
      <family val="2"/>
      <scheme val="minor"/>
    </font>
    <font>
      <b/>
      <sz val="11"/>
      <color theme="1"/>
      <name val="Calibri"/>
      <family val="2"/>
      <scheme val="minor"/>
    </font>
    <font>
      <sz val="11"/>
      <name val="Calibri"/>
      <family val="2"/>
      <scheme val="minor"/>
    </font>
    <font>
      <sz val="14"/>
      <color theme="1"/>
      <name val="Calibri"/>
      <family val="2"/>
      <scheme val="minor"/>
    </font>
    <font>
      <b/>
      <sz val="16"/>
      <name val="Calibri"/>
      <family val="2"/>
      <scheme val="minor"/>
    </font>
    <font>
      <sz val="16"/>
      <color theme="1"/>
      <name val="Calibri"/>
      <family val="2"/>
      <scheme val="minor"/>
    </font>
    <font>
      <b/>
      <sz val="12"/>
      <color theme="1"/>
      <name val="Calibri"/>
      <family val="2"/>
      <scheme val="minor"/>
    </font>
    <font>
      <sz val="12"/>
      <color theme="1"/>
      <name val="Calibri"/>
      <family val="2"/>
      <scheme val="minor"/>
    </font>
    <font>
      <b/>
      <u/>
      <sz val="14"/>
      <color rgb="FFFF0000"/>
      <name val="Calibri"/>
      <family val="2"/>
      <scheme val="minor"/>
    </font>
    <font>
      <sz val="12"/>
      <name val="Calibri"/>
      <family val="2"/>
      <scheme val="minor"/>
    </font>
    <font>
      <sz val="8"/>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19">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0">
    <xf numFmtId="0" fontId="0" fillId="0" borderId="0" xfId="0"/>
    <xf numFmtId="0" fontId="2" fillId="0" borderId="3" xfId="0" applyFont="1" applyBorder="1" applyAlignment="1" applyProtection="1">
      <alignment horizontal="center"/>
      <protection hidden="1"/>
    </xf>
    <xf numFmtId="0" fontId="6" fillId="0" borderId="0" xfId="0" applyFont="1"/>
    <xf numFmtId="0" fontId="3" fillId="0" borderId="5" xfId="0" applyFont="1" applyBorder="1" applyAlignment="1" applyProtection="1">
      <alignment horizontal="center"/>
      <protection hidden="1"/>
    </xf>
    <xf numFmtId="0" fontId="7" fillId="0" borderId="6" xfId="0" applyFont="1" applyBorder="1" applyAlignment="1" applyProtection="1">
      <alignment horizontal="center"/>
      <protection hidden="1"/>
    </xf>
    <xf numFmtId="0" fontId="2" fillId="0" borderId="3" xfId="0" applyFont="1" applyBorder="1" applyAlignment="1" applyProtection="1">
      <alignment horizontal="center" wrapText="1"/>
      <protection hidden="1"/>
    </xf>
    <xf numFmtId="0" fontId="0" fillId="0" borderId="0" xfId="0" applyAlignment="1">
      <alignment wrapText="1"/>
    </xf>
    <xf numFmtId="0" fontId="0" fillId="0" borderId="0" xfId="0" applyAlignment="1">
      <alignment horizontal="right"/>
    </xf>
    <xf numFmtId="1" fontId="0" fillId="0" borderId="0" xfId="0" applyNumberFormat="1"/>
    <xf numFmtId="1" fontId="6" fillId="0" borderId="0" xfId="0" applyNumberFormat="1" applyFont="1"/>
    <xf numFmtId="0" fontId="5" fillId="4" borderId="3" xfId="0" applyFont="1" applyFill="1" applyBorder="1" applyAlignment="1" applyProtection="1">
      <alignment wrapText="1"/>
      <protection hidden="1"/>
    </xf>
    <xf numFmtId="0" fontId="2" fillId="3" borderId="3" xfId="0" applyFont="1" applyFill="1" applyBorder="1" applyAlignment="1" applyProtection="1">
      <alignment horizontal="center"/>
      <protection hidden="1"/>
    </xf>
    <xf numFmtId="0" fontId="10" fillId="0" borderId="3" xfId="0" applyFont="1" applyBorder="1" applyAlignment="1" applyProtection="1">
      <alignment horizontal="center" wrapText="1"/>
      <protection hidden="1"/>
    </xf>
    <xf numFmtId="0" fontId="9" fillId="0" borderId="3" xfId="0" applyFont="1" applyBorder="1" applyAlignment="1" applyProtection="1">
      <alignment wrapText="1"/>
      <protection hidden="1"/>
    </xf>
    <xf numFmtId="0" fontId="9" fillId="0" borderId="3" xfId="0" applyFont="1" applyBorder="1" applyProtection="1">
      <protection hidden="1"/>
    </xf>
    <xf numFmtId="1" fontId="10" fillId="0" borderId="0" xfId="0" applyNumberFormat="1" applyFont="1"/>
    <xf numFmtId="0" fontId="10" fillId="0" borderId="0" xfId="0" applyFont="1"/>
    <xf numFmtId="0" fontId="12" fillId="0" borderId="3" xfId="0" applyFont="1" applyBorder="1" applyProtection="1">
      <protection hidden="1"/>
    </xf>
    <xf numFmtId="44" fontId="12" fillId="0" borderId="3" xfId="1" applyFont="1" applyBorder="1" applyProtection="1">
      <protection hidden="1"/>
    </xf>
    <xf numFmtId="0" fontId="12" fillId="5" borderId="3" xfId="0" applyFont="1" applyFill="1" applyBorder="1" applyProtection="1">
      <protection locked="0"/>
    </xf>
    <xf numFmtId="1" fontId="12" fillId="0" borderId="0" xfId="0" applyNumberFormat="1" applyFont="1"/>
    <xf numFmtId="0" fontId="12" fillId="0" borderId="0" xfId="0" applyFont="1"/>
    <xf numFmtId="0" fontId="10" fillId="5" borderId="3" xfId="0" applyFont="1" applyFill="1" applyBorder="1" applyAlignment="1" applyProtection="1">
      <alignment horizontal="center" wrapText="1"/>
      <protection locked="0"/>
    </xf>
    <xf numFmtId="0" fontId="10" fillId="5" borderId="4" xfId="0" applyFont="1" applyFill="1" applyBorder="1" applyAlignment="1" applyProtection="1">
      <alignment horizontal="center" wrapText="1"/>
      <protection locked="0"/>
    </xf>
    <xf numFmtId="44" fontId="10" fillId="0" borderId="3" xfId="1" applyFont="1" applyBorder="1" applyAlignment="1" applyProtection="1">
      <protection hidden="1"/>
    </xf>
    <xf numFmtId="44" fontId="10" fillId="0" borderId="3" xfId="1" applyFont="1" applyFill="1" applyBorder="1" applyAlignment="1" applyProtection="1">
      <protection hidden="1"/>
    </xf>
    <xf numFmtId="0" fontId="10" fillId="0" borderId="3" xfId="0" applyFont="1" applyBorder="1" applyProtection="1">
      <protection hidden="1"/>
    </xf>
    <xf numFmtId="0" fontId="10" fillId="0" borderId="3" xfId="0" applyFont="1" applyBorder="1"/>
    <xf numFmtId="0" fontId="10" fillId="0" borderId="3" xfId="0" applyFont="1" applyBorder="1" applyAlignment="1" applyProtection="1">
      <alignment wrapText="1"/>
      <protection hidden="1"/>
    </xf>
    <xf numFmtId="0" fontId="3" fillId="3" borderId="2" xfId="0" applyFont="1" applyFill="1" applyBorder="1" applyAlignment="1" applyProtection="1">
      <alignment horizontal="centerContinuous"/>
      <protection hidden="1"/>
    </xf>
    <xf numFmtId="0" fontId="3" fillId="3" borderId="1" xfId="0" applyFont="1" applyFill="1" applyBorder="1" applyAlignment="1" applyProtection="1">
      <alignment horizontal="centerContinuous" wrapText="1"/>
      <protection hidden="1"/>
    </xf>
    <xf numFmtId="0" fontId="3" fillId="3" borderId="1" xfId="0" applyFont="1" applyFill="1" applyBorder="1" applyAlignment="1" applyProtection="1">
      <alignment horizontal="centerContinuous"/>
      <protection hidden="1"/>
    </xf>
    <xf numFmtId="0" fontId="3" fillId="3" borderId="3" xfId="0" applyFont="1" applyFill="1" applyBorder="1" applyAlignment="1" applyProtection="1">
      <alignment horizontal="centerContinuous"/>
      <protection hidden="1"/>
    </xf>
    <xf numFmtId="0" fontId="3" fillId="3" borderId="7" xfId="0" applyFont="1" applyFill="1" applyBorder="1" applyAlignment="1" applyProtection="1">
      <alignment horizontal="centerContinuous"/>
      <protection hidden="1"/>
    </xf>
    <xf numFmtId="1" fontId="8" fillId="0" borderId="0" xfId="0" applyNumberFormat="1" applyFont="1" applyAlignment="1">
      <alignment horizontal="center"/>
    </xf>
    <xf numFmtId="0" fontId="8" fillId="0" borderId="0" xfId="0" applyFont="1" applyAlignment="1">
      <alignment horizontal="center"/>
    </xf>
    <xf numFmtId="1" fontId="6" fillId="0" borderId="0" xfId="0" applyNumberFormat="1" applyFont="1" applyAlignment="1">
      <alignment horizontal="center"/>
    </xf>
    <xf numFmtId="0" fontId="6" fillId="0" borderId="0" xfId="0" applyFont="1" applyAlignment="1">
      <alignment horizontal="center"/>
    </xf>
    <xf numFmtId="0" fontId="10" fillId="4" borderId="8" xfId="0" applyFont="1" applyFill="1" applyBorder="1" applyAlignment="1" applyProtection="1">
      <alignment horizontal="centerContinuous" wrapText="1"/>
      <protection hidden="1"/>
    </xf>
    <xf numFmtId="44" fontId="10" fillId="4" borderId="3" xfId="0" applyNumberFormat="1" applyFont="1" applyFill="1" applyBorder="1" applyProtection="1">
      <protection hidden="1"/>
    </xf>
    <xf numFmtId="0" fontId="10" fillId="0" borderId="3" xfId="0" applyFont="1" applyBorder="1" applyAlignment="1" applyProtection="1">
      <alignment horizontal="centerContinuous"/>
      <protection hidden="1"/>
    </xf>
    <xf numFmtId="0" fontId="3" fillId="3" borderId="6" xfId="0" applyFont="1" applyFill="1" applyBorder="1" applyAlignment="1" applyProtection="1">
      <alignment horizontal="centerContinuous"/>
      <protection hidden="1"/>
    </xf>
    <xf numFmtId="0" fontId="3" fillId="3" borderId="4" xfId="0" applyFont="1" applyFill="1" applyBorder="1" applyAlignment="1" applyProtection="1">
      <alignment horizontal="centerContinuous"/>
      <protection hidden="1"/>
    </xf>
    <xf numFmtId="0" fontId="10" fillId="0" borderId="14" xfId="0" applyFont="1" applyBorder="1" applyAlignment="1" applyProtection="1">
      <alignment horizontal="centerContinuous"/>
      <protection hidden="1"/>
    </xf>
    <xf numFmtId="0" fontId="10" fillId="0" borderId="2" xfId="0" applyFont="1" applyBorder="1" applyAlignment="1" applyProtection="1">
      <alignment horizontal="centerContinuous"/>
      <protection hidden="1"/>
    </xf>
    <xf numFmtId="0" fontId="10" fillId="0" borderId="15" xfId="0" applyFont="1" applyBorder="1" applyProtection="1">
      <protection hidden="1"/>
    </xf>
    <xf numFmtId="0" fontId="10" fillId="0" borderId="4" xfId="0" applyFont="1" applyBorder="1" applyProtection="1">
      <protection hidden="1"/>
    </xf>
    <xf numFmtId="0" fontId="10" fillId="0" borderId="5" xfId="0" applyFont="1" applyBorder="1" applyAlignment="1" applyProtection="1">
      <alignment horizontal="centerContinuous"/>
      <protection hidden="1"/>
    </xf>
    <xf numFmtId="0" fontId="10" fillId="0" borderId="1" xfId="0" applyFont="1" applyBorder="1" applyAlignment="1" applyProtection="1">
      <alignment horizontal="centerContinuous"/>
      <protection hidden="1"/>
    </xf>
    <xf numFmtId="0" fontId="10" fillId="0" borderId="8" xfId="0" applyFont="1" applyBorder="1" applyProtection="1">
      <protection hidden="1"/>
    </xf>
    <xf numFmtId="0" fontId="10" fillId="0" borderId="8" xfId="0" applyFont="1" applyBorder="1"/>
    <xf numFmtId="0" fontId="3" fillId="3" borderId="16" xfId="0" applyFont="1" applyFill="1" applyBorder="1" applyAlignment="1" applyProtection="1">
      <alignment horizontal="centerContinuous"/>
      <protection hidden="1"/>
    </xf>
    <xf numFmtId="0" fontId="10" fillId="5" borderId="14" xfId="0" applyFont="1" applyFill="1" applyBorder="1" applyAlignment="1" applyProtection="1">
      <alignment wrapText="1"/>
      <protection locked="0"/>
    </xf>
    <xf numFmtId="0" fontId="10" fillId="5" borderId="15" xfId="0" applyFont="1" applyFill="1" applyBorder="1" applyAlignment="1" applyProtection="1">
      <alignment wrapText="1"/>
      <protection locked="0"/>
    </xf>
    <xf numFmtId="0" fontId="10" fillId="5" borderId="5" xfId="0" applyFont="1" applyFill="1" applyBorder="1" applyAlignment="1" applyProtection="1">
      <alignment wrapText="1"/>
      <protection locked="0"/>
    </xf>
    <xf numFmtId="0" fontId="10" fillId="5" borderId="8" xfId="0" applyFont="1" applyFill="1" applyBorder="1" applyAlignment="1" applyProtection="1">
      <alignment wrapText="1"/>
      <protection locked="0"/>
    </xf>
    <xf numFmtId="164" fontId="10" fillId="0" borderId="12" xfId="0" applyNumberFormat="1" applyFont="1" applyBorder="1"/>
    <xf numFmtId="164" fontId="10" fillId="0" borderId="13" xfId="0" applyNumberFormat="1" applyFont="1" applyBorder="1"/>
    <xf numFmtId="164" fontId="10" fillId="0" borderId="14" xfId="0" applyNumberFormat="1" applyFont="1" applyBorder="1"/>
    <xf numFmtId="0" fontId="10" fillId="0" borderId="5" xfId="0" applyFont="1" applyBorder="1"/>
    <xf numFmtId="0" fontId="10" fillId="0" borderId="5" xfId="0" applyFont="1" applyBorder="1" applyAlignment="1">
      <alignment horizontal="right"/>
    </xf>
    <xf numFmtId="164" fontId="10" fillId="0" borderId="2" xfId="0" applyNumberFormat="1" applyFont="1" applyBorder="1"/>
    <xf numFmtId="0" fontId="10" fillId="0" borderId="1" xfId="0" applyFont="1" applyBorder="1"/>
    <xf numFmtId="0" fontId="10" fillId="0" borderId="14" xfId="0" applyFont="1" applyBorder="1"/>
    <xf numFmtId="0" fontId="10" fillId="0" borderId="15" xfId="0" applyFont="1" applyBorder="1"/>
    <xf numFmtId="0" fontId="4" fillId="0" borderId="0" xfId="0" applyFont="1"/>
    <xf numFmtId="0" fontId="4" fillId="0" borderId="0" xfId="0" applyFont="1" applyAlignment="1">
      <alignment wrapText="1"/>
    </xf>
    <xf numFmtId="1" fontId="4" fillId="0" borderId="0" xfId="0" applyNumberFormat="1" applyFont="1"/>
    <xf numFmtId="14" fontId="4" fillId="0" borderId="0" xfId="0" applyNumberFormat="1" applyFont="1"/>
    <xf numFmtId="0" fontId="11" fillId="2" borderId="9" xfId="0" applyFont="1" applyFill="1" applyBorder="1" applyAlignment="1" applyProtection="1">
      <alignment horizontal="centerContinuous"/>
      <protection hidden="1"/>
    </xf>
    <xf numFmtId="0" fontId="6" fillId="2" borderId="10" xfId="0" applyFont="1" applyFill="1" applyBorder="1" applyAlignment="1" applyProtection="1">
      <alignment horizontal="centerContinuous"/>
      <protection hidden="1"/>
    </xf>
    <xf numFmtId="0" fontId="6" fillId="2" borderId="11" xfId="0" applyFont="1" applyFill="1" applyBorder="1" applyAlignment="1" applyProtection="1">
      <alignment horizontal="centerContinuous"/>
      <protection hidden="1"/>
    </xf>
    <xf numFmtId="0" fontId="12" fillId="0" borderId="6" xfId="0" applyFont="1" applyBorder="1" applyAlignment="1" applyProtection="1">
      <alignment horizontal="center"/>
      <protection hidden="1"/>
    </xf>
    <xf numFmtId="0" fontId="3" fillId="0" borderId="3" xfId="0" applyFont="1" applyBorder="1" applyAlignment="1" applyProtection="1">
      <alignment horizontal="center"/>
      <protection hidden="1"/>
    </xf>
    <xf numFmtId="0" fontId="10" fillId="0" borderId="8" xfId="0" applyFont="1" applyBorder="1" applyAlignment="1" applyProtection="1">
      <alignment horizontal="centerContinuous"/>
      <protection hidden="1"/>
    </xf>
    <xf numFmtId="0" fontId="3" fillId="3" borderId="14" xfId="0" applyFont="1" applyFill="1" applyBorder="1" applyAlignment="1" applyProtection="1">
      <alignment horizontal="centerContinuous"/>
      <protection hidden="1"/>
    </xf>
    <xf numFmtId="0" fontId="3" fillId="3" borderId="15" xfId="0" applyFont="1" applyFill="1" applyBorder="1" applyAlignment="1" applyProtection="1">
      <alignment horizontal="centerContinuous"/>
      <protection hidden="1"/>
    </xf>
    <xf numFmtId="0" fontId="12" fillId="0" borderId="3" xfId="0" applyFont="1" applyBorder="1" applyAlignment="1" applyProtection="1">
      <alignment wrapText="1"/>
      <protection hidden="1"/>
    </xf>
    <xf numFmtId="44" fontId="10" fillId="0" borderId="3" xfId="0" applyNumberFormat="1" applyFont="1" applyBorder="1" applyProtection="1">
      <protection hidden="1"/>
    </xf>
    <xf numFmtId="0" fontId="3" fillId="3" borderId="5" xfId="0" applyFont="1" applyFill="1" applyBorder="1" applyAlignment="1" applyProtection="1">
      <alignment horizontal="centerContinuous" wrapText="1"/>
      <protection hidden="1"/>
    </xf>
    <xf numFmtId="0" fontId="3" fillId="3" borderId="8" xfId="0" applyFont="1" applyFill="1" applyBorder="1" applyAlignment="1" applyProtection="1">
      <alignment horizontal="centerContinuous" wrapText="1"/>
      <protection hidden="1"/>
    </xf>
    <xf numFmtId="0" fontId="10" fillId="0" borderId="5" xfId="0" applyFont="1" applyBorder="1" applyAlignment="1" applyProtection="1">
      <alignment horizontal="center" wrapText="1"/>
      <protection hidden="1"/>
    </xf>
    <xf numFmtId="0" fontId="3" fillId="3" borderId="5" xfId="0" applyFont="1" applyFill="1" applyBorder="1" applyAlignment="1" applyProtection="1">
      <alignment horizontal="centerContinuous"/>
      <protection hidden="1"/>
    </xf>
    <xf numFmtId="0" fontId="3" fillId="3" borderId="8" xfId="0" applyFont="1" applyFill="1" applyBorder="1" applyAlignment="1" applyProtection="1">
      <alignment horizontal="centerContinuous"/>
      <protection hidden="1"/>
    </xf>
    <xf numFmtId="44" fontId="10" fillId="0" borderId="3" xfId="0" applyNumberFormat="1" applyFont="1" applyBorder="1" applyAlignment="1" applyProtection="1">
      <alignment horizontal="center"/>
      <protection hidden="1"/>
    </xf>
    <xf numFmtId="44" fontId="10" fillId="0" borderId="8" xfId="0" applyNumberFormat="1" applyFont="1" applyBorder="1" applyProtection="1">
      <protection hidden="1"/>
    </xf>
    <xf numFmtId="44" fontId="10" fillId="0" borderId="17" xfId="0" applyNumberFormat="1" applyFont="1" applyBorder="1" applyProtection="1">
      <protection hidden="1"/>
    </xf>
    <xf numFmtId="0" fontId="10" fillId="5" borderId="3" xfId="0" applyFont="1" applyFill="1" applyBorder="1" applyAlignment="1" applyProtection="1">
      <alignment horizontal="left" wrapText="1"/>
      <protection locked="0"/>
    </xf>
    <xf numFmtId="0" fontId="10" fillId="5" borderId="3" xfId="0" applyFont="1" applyFill="1" applyBorder="1" applyAlignment="1" applyProtection="1">
      <alignment horizontal="left"/>
      <protection locked="0"/>
    </xf>
    <xf numFmtId="0" fontId="9" fillId="0" borderId="5" xfId="0" applyFont="1" applyBorder="1" applyAlignment="1">
      <alignment horizontal="right"/>
    </xf>
    <xf numFmtId="0" fontId="9" fillId="0" borderId="3" xfId="0" applyFont="1" applyBorder="1" applyAlignment="1">
      <alignment horizontal="center"/>
    </xf>
    <xf numFmtId="0" fontId="10" fillId="5" borderId="3" xfId="0" applyFont="1" applyFill="1" applyBorder="1" applyAlignment="1" applyProtection="1">
      <alignment horizontal="center"/>
      <protection locked="0"/>
    </xf>
    <xf numFmtId="0" fontId="7" fillId="4" borderId="18" xfId="0" applyFont="1" applyFill="1" applyBorder="1" applyAlignment="1" applyProtection="1">
      <alignment horizontal="center" wrapText="1"/>
      <protection hidden="1"/>
    </xf>
    <xf numFmtId="0" fontId="9" fillId="0" borderId="3" xfId="0" applyFont="1" applyBorder="1" applyAlignment="1" applyProtection="1">
      <alignment horizontal="center" wrapText="1"/>
      <protection hidden="1"/>
    </xf>
    <xf numFmtId="0" fontId="9" fillId="0" borderId="5" xfId="0" applyFont="1" applyBorder="1" applyAlignment="1" applyProtection="1">
      <alignment horizontal="centerContinuous"/>
      <protection hidden="1"/>
    </xf>
    <xf numFmtId="44" fontId="0" fillId="0" borderId="3" xfId="1" applyFont="1" applyBorder="1" applyProtection="1">
      <protection hidden="1"/>
    </xf>
    <xf numFmtId="44" fontId="12" fillId="0" borderId="1" xfId="1" applyFont="1" applyBorder="1" applyProtection="1">
      <protection hidden="1"/>
    </xf>
    <xf numFmtId="0" fontId="10" fillId="0" borderId="1" xfId="0" applyFont="1" applyBorder="1" applyAlignment="1" applyProtection="1">
      <alignment horizontal="centerContinuous" wrapText="1"/>
      <protection hidden="1"/>
    </xf>
    <xf numFmtId="0" fontId="10" fillId="0" borderId="8" xfId="0" applyFont="1" applyBorder="1" applyAlignment="1" applyProtection="1">
      <alignment horizontal="centerContinuous" wrapText="1"/>
      <protection hidden="1"/>
    </xf>
    <xf numFmtId="0" fontId="13" fillId="0" borderId="0" xfId="0" applyFo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7"/>
  <sheetViews>
    <sheetView tabSelected="1" view="pageLayout" zoomScaleNormal="100" zoomScaleSheetLayoutView="130" workbookViewId="0">
      <selection activeCell="C3" sqref="C3"/>
    </sheetView>
  </sheetViews>
  <sheetFormatPr defaultColWidth="8.140625" defaultRowHeight="15" x14ac:dyDescent="0.25"/>
  <cols>
    <col min="1" max="1" width="38.28515625" customWidth="1"/>
    <col min="2" max="2" width="15.5703125" style="6" bestFit="1" customWidth="1"/>
    <col min="3" max="3" width="16.28515625" bestFit="1" customWidth="1"/>
    <col min="4" max="4" width="17.28515625" bestFit="1" customWidth="1"/>
    <col min="5" max="5" width="18.42578125" bestFit="1" customWidth="1"/>
    <col min="6" max="6" width="12.140625" style="8" customWidth="1"/>
  </cols>
  <sheetData>
    <row r="1" spans="1:6" s="65" customFormat="1" x14ac:dyDescent="0.25">
      <c r="A1" s="65" t="s">
        <v>51</v>
      </c>
      <c r="B1" s="66"/>
      <c r="E1" s="68">
        <v>46327</v>
      </c>
      <c r="F1" s="67"/>
    </row>
    <row r="2" spans="1:6" ht="27" customHeight="1" x14ac:dyDescent="0.3">
      <c r="A2" s="69" t="s">
        <v>0</v>
      </c>
      <c r="B2" s="70"/>
      <c r="C2" s="70"/>
      <c r="D2" s="70"/>
      <c r="E2" s="71"/>
    </row>
    <row r="3" spans="1:6" s="35" customFormat="1" ht="42" x14ac:dyDescent="0.35">
      <c r="A3" s="92" t="s">
        <v>53</v>
      </c>
      <c r="B3" s="5" t="s">
        <v>2</v>
      </c>
      <c r="C3" s="1">
        <v>71</v>
      </c>
      <c r="D3" s="4" t="s">
        <v>3</v>
      </c>
      <c r="E3" s="72" t="s">
        <v>4</v>
      </c>
      <c r="F3" s="34"/>
    </row>
    <row r="4" spans="1:6" s="37" customFormat="1" ht="18.75" x14ac:dyDescent="0.3">
      <c r="A4" s="73" t="s">
        <v>5</v>
      </c>
      <c r="B4" s="93">
        <v>4400036790</v>
      </c>
      <c r="C4" s="3" t="s">
        <v>6</v>
      </c>
      <c r="D4" s="94" t="s">
        <v>7</v>
      </c>
      <c r="E4" s="74"/>
      <c r="F4" s="36"/>
    </row>
    <row r="5" spans="1:6" s="2" customFormat="1" ht="18.75" x14ac:dyDescent="0.3">
      <c r="A5" s="75" t="s">
        <v>46</v>
      </c>
      <c r="B5" s="29"/>
      <c r="C5" s="29"/>
      <c r="D5" s="29"/>
      <c r="E5" s="76"/>
      <c r="F5" s="9"/>
    </row>
    <row r="6" spans="1:6" s="16" customFormat="1" ht="15.75" x14ac:dyDescent="0.25">
      <c r="A6" s="14" t="s">
        <v>8</v>
      </c>
      <c r="B6" s="13" t="s">
        <v>9</v>
      </c>
      <c r="C6" s="14" t="s">
        <v>10</v>
      </c>
      <c r="D6" s="14" t="s">
        <v>11</v>
      </c>
      <c r="E6" s="14" t="s">
        <v>12</v>
      </c>
      <c r="F6" s="15"/>
    </row>
    <row r="7" spans="1:6" s="21" customFormat="1" ht="15.75" x14ac:dyDescent="0.25">
      <c r="A7" s="77" t="s">
        <v>54</v>
      </c>
      <c r="B7" s="17" t="s">
        <v>55</v>
      </c>
      <c r="C7" s="95">
        <v>36536</v>
      </c>
      <c r="D7" s="19"/>
      <c r="E7" s="78">
        <f>C7*D7</f>
        <v>0</v>
      </c>
      <c r="F7" s="20"/>
    </row>
    <row r="8" spans="1:6" ht="18.75" customHeight="1" x14ac:dyDescent="0.3">
      <c r="A8" s="79" t="s">
        <v>47</v>
      </c>
      <c r="B8" s="30"/>
      <c r="C8" s="30"/>
      <c r="D8" s="30"/>
      <c r="E8" s="80"/>
    </row>
    <row r="9" spans="1:6" s="16" customFormat="1" ht="15.75" x14ac:dyDescent="0.25">
      <c r="A9" s="13" t="s">
        <v>13</v>
      </c>
      <c r="B9" s="13" t="s">
        <v>9</v>
      </c>
      <c r="C9" s="14" t="s">
        <v>10</v>
      </c>
      <c r="D9" s="14" t="s">
        <v>11</v>
      </c>
      <c r="E9" s="14" t="s">
        <v>12</v>
      </c>
      <c r="F9" s="15"/>
    </row>
    <row r="10" spans="1:6" s="21" customFormat="1" ht="15.75" x14ac:dyDescent="0.25">
      <c r="A10" s="77" t="s">
        <v>56</v>
      </c>
      <c r="B10" s="17" t="s">
        <v>57</v>
      </c>
      <c r="C10" s="18">
        <v>40207.5</v>
      </c>
      <c r="D10" s="19"/>
      <c r="E10" s="78">
        <f>C10*D10</f>
        <v>0</v>
      </c>
      <c r="F10" s="20"/>
    </row>
    <row r="11" spans="1:6" s="21" customFormat="1" ht="15.75" x14ac:dyDescent="0.25">
      <c r="A11" s="77" t="s">
        <v>58</v>
      </c>
      <c r="B11" s="17" t="s">
        <v>59</v>
      </c>
      <c r="C11" s="96">
        <v>41281.65</v>
      </c>
      <c r="D11" s="19"/>
      <c r="E11" s="78">
        <f>C11*D11</f>
        <v>0</v>
      </c>
      <c r="F11" s="20"/>
    </row>
    <row r="12" spans="1:6" s="21" customFormat="1" ht="15.75" x14ac:dyDescent="0.25">
      <c r="A12" s="77" t="s">
        <v>60</v>
      </c>
      <c r="B12" s="17" t="s">
        <v>59</v>
      </c>
      <c r="C12" s="96">
        <v>44953.15</v>
      </c>
      <c r="D12" s="19"/>
      <c r="E12" s="78">
        <f>C12*D12</f>
        <v>0</v>
      </c>
      <c r="F12" s="20"/>
    </row>
    <row r="13" spans="1:6" ht="18.75" customHeight="1" x14ac:dyDescent="0.3">
      <c r="A13" s="79" t="s">
        <v>48</v>
      </c>
      <c r="B13" s="30"/>
      <c r="C13" s="30"/>
      <c r="D13" s="30"/>
      <c r="E13" s="80"/>
    </row>
    <row r="14" spans="1:6" s="16" customFormat="1" ht="15.75" customHeight="1" x14ac:dyDescent="0.25">
      <c r="A14" s="12" t="s">
        <v>15</v>
      </c>
      <c r="B14" s="22"/>
      <c r="C14" s="38" t="s">
        <v>45</v>
      </c>
      <c r="D14" s="38"/>
      <c r="E14" s="23" t="s">
        <v>52</v>
      </c>
      <c r="F14" s="15"/>
    </row>
    <row r="15" spans="1:6" s="16" customFormat="1" ht="15.75" customHeight="1" x14ac:dyDescent="0.25">
      <c r="A15" s="81" t="s">
        <v>14</v>
      </c>
      <c r="B15" s="22"/>
      <c r="C15" s="97" t="s">
        <v>61</v>
      </c>
      <c r="D15" s="98"/>
      <c r="E15" s="22"/>
      <c r="F15" s="15"/>
    </row>
    <row r="16" spans="1:6" s="16" customFormat="1" ht="15.75" customHeight="1" x14ac:dyDescent="0.25">
      <c r="A16" s="81" t="s">
        <v>62</v>
      </c>
      <c r="B16" s="22"/>
      <c r="C16" s="97" t="s">
        <v>15</v>
      </c>
      <c r="D16" s="98"/>
      <c r="E16" s="22"/>
      <c r="F16" s="15"/>
    </row>
    <row r="17" spans="1:6" s="16" customFormat="1" ht="15.75" customHeight="1" x14ac:dyDescent="0.25">
      <c r="A17" s="81" t="s">
        <v>45</v>
      </c>
      <c r="B17" s="22"/>
      <c r="C17" s="97" t="s">
        <v>52</v>
      </c>
      <c r="D17" s="98"/>
      <c r="E17" s="22"/>
      <c r="F17" s="15"/>
    </row>
    <row r="18" spans="1:6" ht="18.75" customHeight="1" x14ac:dyDescent="0.3">
      <c r="A18" s="82" t="s">
        <v>49</v>
      </c>
      <c r="B18" s="31"/>
      <c r="C18" s="31"/>
      <c r="D18" s="31"/>
      <c r="E18" s="83"/>
    </row>
    <row r="19" spans="1:6" s="16" customFormat="1" ht="15.75" x14ac:dyDescent="0.25">
      <c r="A19" s="14" t="s">
        <v>16</v>
      </c>
      <c r="B19" s="13" t="s">
        <v>17</v>
      </c>
      <c r="C19" s="14" t="s">
        <v>18</v>
      </c>
      <c r="D19" s="14" t="s">
        <v>19</v>
      </c>
      <c r="E19" s="14" t="s">
        <v>12</v>
      </c>
      <c r="F19" s="15"/>
    </row>
    <row r="20" spans="1:6" s="16" customFormat="1" ht="141.75" x14ac:dyDescent="0.25">
      <c r="A20" s="28" t="s">
        <v>63</v>
      </c>
      <c r="B20" s="12" t="s">
        <v>74</v>
      </c>
      <c r="C20" s="24">
        <v>1069.25</v>
      </c>
      <c r="D20" s="91"/>
      <c r="E20" s="39">
        <f t="shared" ref="E20:E31" si="0">IF(D20="Yes",$C20*SUM($D$7,$D$12),0)</f>
        <v>0</v>
      </c>
      <c r="F20" s="15"/>
    </row>
    <row r="21" spans="1:6" s="16" customFormat="1" ht="15.75" x14ac:dyDescent="0.25">
      <c r="A21" s="28" t="s">
        <v>64</v>
      </c>
      <c r="B21" s="12" t="s">
        <v>65</v>
      </c>
      <c r="C21" s="24">
        <v>0</v>
      </c>
      <c r="D21" s="91"/>
      <c r="E21" s="39">
        <f t="shared" si="0"/>
        <v>0</v>
      </c>
      <c r="F21" s="15"/>
    </row>
    <row r="22" spans="1:6" s="16" customFormat="1" ht="15.75" x14ac:dyDescent="0.25">
      <c r="A22" s="28" t="s">
        <v>66</v>
      </c>
      <c r="B22" s="12" t="s">
        <v>75</v>
      </c>
      <c r="C22" s="25">
        <v>136.5</v>
      </c>
      <c r="D22" s="91"/>
      <c r="E22" s="39">
        <f t="shared" si="0"/>
        <v>0</v>
      </c>
      <c r="F22" s="15"/>
    </row>
    <row r="23" spans="1:6" s="16" customFormat="1" ht="15.75" x14ac:dyDescent="0.25">
      <c r="A23" s="28" t="s">
        <v>20</v>
      </c>
      <c r="B23" s="12" t="s">
        <v>21</v>
      </c>
      <c r="C23" s="24">
        <v>568.75</v>
      </c>
      <c r="D23" s="91"/>
      <c r="E23" s="39">
        <f t="shared" si="0"/>
        <v>0</v>
      </c>
      <c r="F23" s="15"/>
    </row>
    <row r="24" spans="1:6" s="16" customFormat="1" ht="15.75" x14ac:dyDescent="0.25">
      <c r="A24" s="28" t="s">
        <v>67</v>
      </c>
      <c r="B24" s="12" t="s">
        <v>76</v>
      </c>
      <c r="C24" s="24">
        <v>81.900000000000006</v>
      </c>
      <c r="D24" s="91"/>
      <c r="E24" s="39">
        <f t="shared" si="0"/>
        <v>0</v>
      </c>
      <c r="F24" s="15"/>
    </row>
    <row r="25" spans="1:6" s="16" customFormat="1" ht="47.25" x14ac:dyDescent="0.25">
      <c r="A25" s="28" t="s">
        <v>68</v>
      </c>
      <c r="B25" s="12" t="s">
        <v>77</v>
      </c>
      <c r="C25" s="24">
        <v>404.95</v>
      </c>
      <c r="D25" s="91"/>
      <c r="E25" s="39">
        <f t="shared" si="0"/>
        <v>0</v>
      </c>
      <c r="F25" s="15"/>
    </row>
    <row r="26" spans="1:6" s="16" customFormat="1" ht="64.7" customHeight="1" x14ac:dyDescent="0.25">
      <c r="A26" s="28" t="s">
        <v>69</v>
      </c>
      <c r="B26" s="12" t="s">
        <v>22</v>
      </c>
      <c r="C26" s="24">
        <v>359.45</v>
      </c>
      <c r="D26" s="91"/>
      <c r="E26" s="39">
        <f t="shared" si="0"/>
        <v>0</v>
      </c>
      <c r="F26" s="15"/>
    </row>
    <row r="27" spans="1:6" s="16" customFormat="1" ht="28.7" customHeight="1" x14ac:dyDescent="0.25">
      <c r="A27" s="28" t="s">
        <v>70</v>
      </c>
      <c r="B27" s="12" t="s">
        <v>78</v>
      </c>
      <c r="C27" s="24">
        <v>359.45</v>
      </c>
      <c r="D27" s="91"/>
      <c r="E27" s="39">
        <f t="shared" si="0"/>
        <v>0</v>
      </c>
      <c r="F27" s="15"/>
    </row>
    <row r="28" spans="1:6" s="16" customFormat="1" ht="15.75" x14ac:dyDescent="0.25">
      <c r="A28" s="99" t="s">
        <v>71</v>
      </c>
      <c r="B28" s="12" t="s">
        <v>79</v>
      </c>
      <c r="C28" s="24">
        <v>750.75</v>
      </c>
      <c r="D28" s="91"/>
      <c r="E28" s="39">
        <f t="shared" si="0"/>
        <v>0</v>
      </c>
      <c r="F28" s="15"/>
    </row>
    <row r="29" spans="1:6" s="16" customFormat="1" ht="28.7" customHeight="1" x14ac:dyDescent="0.25">
      <c r="A29" s="28" t="s">
        <v>23</v>
      </c>
      <c r="B29" s="12" t="s">
        <v>24</v>
      </c>
      <c r="C29" s="24">
        <v>182</v>
      </c>
      <c r="D29" s="91"/>
      <c r="E29" s="39">
        <f t="shared" si="0"/>
        <v>0</v>
      </c>
      <c r="F29" s="15"/>
    </row>
    <row r="30" spans="1:6" s="16" customFormat="1" ht="15.75" x14ac:dyDescent="0.25">
      <c r="A30" s="99" t="s">
        <v>72</v>
      </c>
      <c r="B30" s="12" t="s">
        <v>80</v>
      </c>
      <c r="C30" s="25">
        <v>318.5</v>
      </c>
      <c r="D30" s="91"/>
      <c r="E30" s="39">
        <f t="shared" si="0"/>
        <v>0</v>
      </c>
      <c r="F30" s="15"/>
    </row>
    <row r="31" spans="1:6" s="16" customFormat="1" ht="15.75" x14ac:dyDescent="0.25">
      <c r="A31" s="28" t="s">
        <v>73</v>
      </c>
      <c r="B31" s="12" t="s">
        <v>81</v>
      </c>
      <c r="C31" s="25">
        <v>182</v>
      </c>
      <c r="D31" s="91"/>
      <c r="E31" s="39">
        <f t="shared" si="0"/>
        <v>0</v>
      </c>
      <c r="F31" s="15"/>
    </row>
    <row r="32" spans="1:6" ht="15.75" x14ac:dyDescent="0.25">
      <c r="A32" s="40" t="s">
        <v>25</v>
      </c>
      <c r="B32" s="40"/>
      <c r="C32" s="40"/>
      <c r="D32" s="26" t="s">
        <v>26</v>
      </c>
      <c r="E32" s="84">
        <f>IF(SUM(D7:D12)=0,0,SUM(E7:E12,E20:E31)/SUM(D7:D12))</f>
        <v>0</v>
      </c>
    </row>
    <row r="33" spans="1:6" s="16" customFormat="1" ht="18.75" x14ac:dyDescent="0.3">
      <c r="A33" s="41" t="s">
        <v>27</v>
      </c>
      <c r="B33" s="41"/>
      <c r="C33" s="41"/>
      <c r="D33" s="41"/>
      <c r="E33" s="32"/>
      <c r="F33" s="15"/>
    </row>
    <row r="34" spans="1:6" s="16" customFormat="1" ht="15.75" x14ac:dyDescent="0.25">
      <c r="A34" s="47" t="s">
        <v>28</v>
      </c>
      <c r="B34" s="48"/>
      <c r="C34" s="48"/>
      <c r="D34" s="49"/>
      <c r="E34" s="85">
        <f>ROUND(0.0035*E32,2)</f>
        <v>0</v>
      </c>
      <c r="F34" s="15"/>
    </row>
    <row r="35" spans="1:6" s="16" customFormat="1" ht="15.75" x14ac:dyDescent="0.25">
      <c r="A35" s="43" t="s">
        <v>29</v>
      </c>
      <c r="B35" s="44"/>
      <c r="C35" s="44"/>
      <c r="D35" s="45"/>
      <c r="E35" s="85">
        <v>11.25</v>
      </c>
      <c r="F35" s="15"/>
    </row>
    <row r="36" spans="1:6" s="16" customFormat="1" ht="15.75" x14ac:dyDescent="0.25">
      <c r="A36" s="43" t="s">
        <v>30</v>
      </c>
      <c r="B36" s="44"/>
      <c r="C36" s="44"/>
      <c r="D36" s="45"/>
      <c r="E36" s="85">
        <v>18</v>
      </c>
      <c r="F36" s="15"/>
    </row>
    <row r="37" spans="1:6" s="16" customFormat="1" ht="15.75" x14ac:dyDescent="0.25">
      <c r="A37" s="43" t="s">
        <v>31</v>
      </c>
      <c r="B37" s="44"/>
      <c r="C37" s="44"/>
      <c r="D37" s="46" t="s">
        <v>26</v>
      </c>
      <c r="E37" s="85">
        <f>IF(SUM(E32:E36)&lt;100,0,SUM(E32:E36))</f>
        <v>0</v>
      </c>
      <c r="F37" s="15"/>
    </row>
    <row r="38" spans="1:6" ht="16.5" thickBot="1" x14ac:dyDescent="0.3">
      <c r="A38" s="43" t="s">
        <v>32</v>
      </c>
      <c r="B38" s="44"/>
      <c r="C38" s="44"/>
      <c r="D38" s="45" t="str">
        <f>IF(SUM(D$7:D$10)=0,"",IF(SUM($D7:$D10)=1,"1 Vehicle",SUM($D7:$D10)&amp;" Vehicles"))</f>
        <v/>
      </c>
      <c r="E38" s="86">
        <f>E37*SUM($D7:$D12)</f>
        <v>0</v>
      </c>
    </row>
    <row r="39" spans="1:6" s="16" customFormat="1" ht="19.5" thickTop="1" x14ac:dyDescent="0.3">
      <c r="A39" s="42" t="s">
        <v>33</v>
      </c>
      <c r="B39" s="51"/>
      <c r="C39" s="51"/>
      <c r="D39" s="42"/>
      <c r="E39" s="33"/>
      <c r="F39" s="15"/>
    </row>
    <row r="40" spans="1:6" s="16" customFormat="1" ht="15.75" x14ac:dyDescent="0.25">
      <c r="A40" s="60" t="s">
        <v>34</v>
      </c>
      <c r="B40" s="54"/>
      <c r="C40" s="55"/>
      <c r="D40" s="50" t="s">
        <v>35</v>
      </c>
      <c r="E40" s="87"/>
      <c r="F40" s="15"/>
    </row>
    <row r="41" spans="1:6" s="16" customFormat="1" ht="15.75" x14ac:dyDescent="0.25">
      <c r="A41" s="60" t="s">
        <v>36</v>
      </c>
      <c r="B41" s="52"/>
      <c r="C41" s="53"/>
      <c r="D41" s="50" t="s">
        <v>37</v>
      </c>
      <c r="E41" s="88"/>
      <c r="F41" s="15"/>
    </row>
    <row r="42" spans="1:6" ht="15.75" x14ac:dyDescent="0.25">
      <c r="A42" s="60" t="s">
        <v>38</v>
      </c>
      <c r="B42" s="52"/>
      <c r="C42" s="53"/>
      <c r="D42" s="50" t="s">
        <v>39</v>
      </c>
      <c r="E42" s="88"/>
    </row>
    <row r="43" spans="1:6" s="16" customFormat="1" ht="18.75" x14ac:dyDescent="0.3">
      <c r="A43" s="32" t="s">
        <v>40</v>
      </c>
      <c r="B43" s="51"/>
      <c r="C43" s="51"/>
      <c r="D43" s="32"/>
      <c r="E43" s="32"/>
      <c r="F43" s="15"/>
    </row>
    <row r="44" spans="1:6" s="16" customFormat="1" ht="15.75" x14ac:dyDescent="0.25">
      <c r="A44" s="89" t="s">
        <v>7</v>
      </c>
      <c r="B44" s="59" t="s">
        <v>41</v>
      </c>
      <c r="C44" s="62"/>
      <c r="D44" s="27" t="s">
        <v>42</v>
      </c>
      <c r="E44" s="90">
        <v>310012432</v>
      </c>
      <c r="F44" s="15"/>
    </row>
    <row r="45" spans="1:6" s="16" customFormat="1" ht="15.75" x14ac:dyDescent="0.25">
      <c r="A45" s="60" t="s">
        <v>36</v>
      </c>
      <c r="B45" s="58" t="s">
        <v>43</v>
      </c>
      <c r="C45" s="61"/>
      <c r="D45" s="56"/>
      <c r="E45" s="57"/>
      <c r="F45" s="15"/>
    </row>
    <row r="46" spans="1:6" ht="15.75" x14ac:dyDescent="0.25">
      <c r="A46" s="60" t="s">
        <v>38</v>
      </c>
      <c r="B46" s="27" t="s">
        <v>44</v>
      </c>
      <c r="C46" s="59"/>
      <c r="D46" s="63"/>
      <c r="E46" s="64"/>
    </row>
    <row r="47" spans="1:6" x14ac:dyDescent="0.25">
      <c r="E47" s="7"/>
    </row>
  </sheetData>
  <sheetProtection algorithmName="SHA-512" hashValue="3Wt4CTveynZYFVCL3EX3aiFYlpeHtyGomJkzpmJKkKdABgr+yZa406cGXhueckJ7drR7kH/CgH8l4dGWEOUTfA==" saltValue="kIXD8+ZJIWIFhLK419iWCw==" spinCount="100000" sheet="1" formatColumns="0" formatRows="0"/>
  <customSheetViews>
    <customSheetView guid="{A4AABFBC-8208-4FD2-AF8B-B167D2E1460C}" fitToPage="1" topLeftCell="A25">
      <selection activeCell="C26" sqref="C26"/>
      <pageMargins left="0" right="0" top="0" bottom="0" header="0" footer="0"/>
      <pageSetup scale="95" fitToHeight="0" orientation="portrait" r:id="rId1"/>
    </customSheetView>
    <customSheetView guid="{419717ED-B0F0-44AF-BA0C-CF54A3F7B9F9}" fitToPage="1">
      <selection activeCell="H6" sqref="H6"/>
      <pageMargins left="0" right="0" top="0" bottom="0" header="0" footer="0"/>
      <pageSetup scale="95" fitToHeight="0" orientation="portrait" r:id="rId2"/>
    </customSheetView>
  </customSheetViews>
  <dataValidations count="3">
    <dataValidation allowBlank="1" showInputMessage="1" showErrorMessage="1" error="Only one vehicle configuration may be used on each spreadsheet." sqref="D7 D10:D12" xr:uid="{00000000-0002-0000-0000-000000000000}"/>
    <dataValidation type="custom" allowBlank="1" showInputMessage="1" showErrorMessage="1" error="Only one vehicle configuration may be used on each spreadsheet." sqref="E15:E17" xr:uid="{2AF22970-155E-4543-A5E8-346FA0C40F66}">
      <formula1>IF(ISBLANK(#REF!),TRUE,FALSE)</formula1>
    </dataValidation>
    <dataValidation type="list" allowBlank="1" showInputMessage="1" showErrorMessage="1" error="Only Yes or No may be entered." sqref="D20:D31" xr:uid="{00000000-0002-0000-0000-000003000000}">
      <formula1>"Yes, No"</formula1>
    </dataValidation>
  </dataValidations>
  <pageMargins left="0.7" right="0.7" top="0.75" bottom="0.75" header="0.3" footer="0.3"/>
  <pageSetup scale="85" fitToWidth="0" fitToHeight="0" orientation="portrait" r:id="rId3"/>
  <rowBreaks count="1" manualBreakCount="1">
    <brk id="32"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7DEF8-52F2-4116-870C-D71C4ADC02BE}">
  <dimension ref="A1:A2"/>
  <sheetViews>
    <sheetView workbookViewId="0"/>
  </sheetViews>
  <sheetFormatPr defaultRowHeight="15" x14ac:dyDescent="0.25"/>
  <cols>
    <col min="1" max="1" width="100.7109375" customWidth="1"/>
  </cols>
  <sheetData>
    <row r="1" spans="1:1" ht="21" x14ac:dyDescent="0.35">
      <c r="A1" s="11" t="s">
        <v>1</v>
      </c>
    </row>
    <row r="2" spans="1:1" ht="249.95" customHeight="1" x14ac:dyDescent="0.25">
      <c r="A2" s="10" t="s">
        <v>50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0D8DAE-0F30-41E7-AA48-5D96C0D4EE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DAEA5EC-126D-4224-8E26-AD9C794A2B79}">
  <ds:schemaRefs>
    <ds:schemaRef ds:uri="http://purl.org/dc/terms/"/>
    <ds:schemaRef ds:uri="http://schemas.microsoft.com/office/2006/documentManagement/types"/>
    <ds:schemaRef ds:uri="http://schemas.openxmlformats.org/package/2006/metadata/core-properties"/>
    <ds:schemaRef ds:uri="http://purl.org/dc/elements/1.1/"/>
    <ds:schemaRef ds:uri="http://schemas.microsoft.com/office/infopath/2007/PartnerControls"/>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5495811C-DA5F-476B-A676-112F96E3101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Configuration Worksheet</vt:lpstr>
      <vt:lpstr>Instructions</vt:lpstr>
      <vt:lpstr>'Configuration Worksheet'!Print_Area</vt:lpstr>
    </vt:vector>
  </TitlesOfParts>
  <Manager/>
  <Company>State of Louisiana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Austin Bachman</dc:creator>
  <cp:keywords/>
  <dc:description/>
  <cp:lastModifiedBy>Raymond McKnight (DOA)</cp:lastModifiedBy>
  <cp:revision/>
  <cp:lastPrinted>2026-10-01T16:21:44Z</cp:lastPrinted>
  <dcterms:created xsi:type="dcterms:W3CDTF">2016-08-11T20:23:26Z</dcterms:created>
  <dcterms:modified xsi:type="dcterms:W3CDTF">2026-11-04T16:51:44Z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161200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TemplateUrl">
    <vt:lpwstr/>
  </property>
</Properties>
</file>