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14_{DDD7835B-2BF2-4528-8603-0C772EF3CEB7}" xr6:coauthVersionLast="47" xr6:coauthVersionMax="47" xr10:uidLastSave="{00000000-0000-0000-0000-000000000000}"/>
  <bookViews>
    <workbookView xWindow="-120" yWindow="-120" windowWidth="29040" windowHeight="15720" xr2:uid="{00000000-000D-0000-FFFF-FFFF00000000}"/>
  </bookViews>
  <sheets>
    <sheet name="Line 63 - Transit" sheetId="1" r:id="rId1"/>
    <sheet name="Instruction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9" i="1" l="1"/>
  <c r="E7" i="1"/>
  <c r="E28" i="1"/>
  <c r="E27" i="1"/>
  <c r="E26" i="1"/>
  <c r="E20" i="1"/>
  <c r="E14" i="1"/>
  <c r="E13" i="1"/>
  <c r="E12" i="1"/>
  <c r="D36" i="1" l="1"/>
  <c r="E33" i="1"/>
  <c r="E25" i="1"/>
  <c r="E24" i="1"/>
  <c r="E23" i="1"/>
  <c r="E22" i="1"/>
  <c r="E21" i="1"/>
  <c r="E19" i="1"/>
  <c r="E18" i="1"/>
  <c r="E17" i="1"/>
  <c r="E30" i="1" l="1"/>
  <c r="E32" i="1" s="1"/>
  <c r="E35" i="1" s="1"/>
  <c r="E36" i="1" s="1"/>
</calcChain>
</file>

<file path=xl/sharedStrings.xml><?xml version="1.0" encoding="utf-8"?>
<sst xmlns="http://schemas.openxmlformats.org/spreadsheetml/2006/main" count="87" uniqueCount="81">
  <si>
    <t>This spreadsheet is not a purchase order</t>
  </si>
  <si>
    <t>Delivery ARO</t>
  </si>
  <si>
    <t>State Contract Number</t>
  </si>
  <si>
    <t>Vendor</t>
  </si>
  <si>
    <t>Base Vehicle</t>
  </si>
  <si>
    <t>Vehicle Description</t>
  </si>
  <si>
    <t>Order Code</t>
  </si>
  <si>
    <t>Unit Price</t>
  </si>
  <si>
    <t>Quantity</t>
  </si>
  <si>
    <t>Extended Price</t>
  </si>
  <si>
    <t>Available Exterior Colors</t>
  </si>
  <si>
    <t>Optional Equipment</t>
  </si>
  <si>
    <t>Option Description</t>
  </si>
  <si>
    <t>Option Code</t>
  </si>
  <si>
    <t>Option Unit Price</t>
  </si>
  <si>
    <t>Add Option</t>
  </si>
  <si>
    <t>HD Trailering Equipment</t>
  </si>
  <si>
    <t>Cost for Each Vehicle Plus Options</t>
  </si>
  <si>
    <t>1 EA</t>
  </si>
  <si>
    <t>Additional Costs</t>
  </si>
  <si>
    <t>0.35% Contract Administrative Fee</t>
  </si>
  <si>
    <t>LA DEQ Waste Tire Fee (5 tires X $2.25 each)</t>
  </si>
  <si>
    <t>Total Cost for Each Vehicle</t>
  </si>
  <si>
    <t>Total Cost for All Vehicles</t>
  </si>
  <si>
    <t>Agency  Information</t>
  </si>
  <si>
    <t>Delivery Point of Contact Name:</t>
  </si>
  <si>
    <t>LPAA Approval No</t>
  </si>
  <si>
    <t>Phone:</t>
  </si>
  <si>
    <t>Requisition No</t>
  </si>
  <si>
    <t>Email:</t>
  </si>
  <si>
    <t>Shopping Cart</t>
  </si>
  <si>
    <t>Vendor Information</t>
  </si>
  <si>
    <t xml:space="preserve">Vendor No. </t>
  </si>
  <si>
    <t>Governor Speed Limit 65 MPH</t>
  </si>
  <si>
    <t>Courtesy Ford</t>
  </si>
  <si>
    <t>Mike Solomon</t>
  </si>
  <si>
    <t>337-332-2145</t>
  </si>
  <si>
    <t>msolomon@courtesyautomotive.com</t>
  </si>
  <si>
    <t>X2Y (301A)</t>
  </si>
  <si>
    <t>(BY) School Bus Yellow</t>
  </si>
  <si>
    <t>(PQ) Race Red</t>
  </si>
  <si>
    <t>(YZ) Oxford White</t>
  </si>
  <si>
    <t xml:space="preserve">Medium Roof </t>
  </si>
  <si>
    <t>X2C</t>
  </si>
  <si>
    <t>99G</t>
  </si>
  <si>
    <t>43R</t>
  </si>
  <si>
    <t>60C</t>
  </si>
  <si>
    <t>16H</t>
  </si>
  <si>
    <t>86F</t>
  </si>
  <si>
    <t>53B</t>
  </si>
  <si>
    <t>68J</t>
  </si>
  <si>
    <t>UX</t>
  </si>
  <si>
    <t>M7</t>
  </si>
  <si>
    <t>UM</t>
  </si>
  <si>
    <t>STD</t>
  </si>
  <si>
    <t>58V</t>
  </si>
  <si>
    <t>LA Safety Inspection Sticker - 2 Year</t>
  </si>
  <si>
    <t>3.5L Eco-Boost</t>
  </si>
  <si>
    <t>Reverse Sensing</t>
  </si>
  <si>
    <t>Cruise Control</t>
  </si>
  <si>
    <t>2 Additional Key Fobs</t>
  </si>
  <si>
    <t>Carpet Floor Covering Front/Rear</t>
  </si>
  <si>
    <t>Extended Length Running Boards</t>
  </si>
  <si>
    <t>Power Windows/Keyless Locks</t>
  </si>
  <si>
    <t>SYNC 3 w/Bluetooth</t>
  </si>
  <si>
    <t>Ingot Silver</t>
  </si>
  <si>
    <t>Carbonized Gray</t>
  </si>
  <si>
    <t>Agate Black</t>
  </si>
  <si>
    <t>Ford Transit Low Roof 3.5L V6 (12)</t>
  </si>
  <si>
    <t>PO#______________________________</t>
  </si>
  <si>
    <t>Contract
 Line</t>
  </si>
  <si>
    <t>Order Sheet Instructions</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</si>
  <si>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</si>
  <si>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 xml:space="preserve"> </t>
  </si>
  <si>
    <t>Courtesy Amber/Green Safety Light Package without Headache Rack (roof mount)</t>
  </si>
  <si>
    <t>CLPW/OR</t>
  </si>
  <si>
    <t>90-150 Days</t>
  </si>
  <si>
    <t>Ford Transit 350 Wagon
(12 Passenger)</t>
  </si>
  <si>
    <t>52M</t>
  </si>
  <si>
    <t>Spare Tire</t>
  </si>
  <si>
    <t>51D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</si>
</sst>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lt;=9999999]###\-####;\(###\)\ ###\-####"/>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6"/>
      <name val="Calibri"/>
      <family val="2"/>
      <scheme val="minor"/>
    </font>
    <font>
      <b/>
      <sz val="16"/>
      <color theme="1"/>
      <name val="Calibri"/>
      <family val="2"/>
      <scheme val="minor"/>
    </font>
    <font>
      <b/>
      <sz val="14"/>
      <color theme="1"/>
      <name val="Calibri"/>
      <family val="2"/>
      <scheme val="minor"/>
    </font>
    <font>
      <b/>
      <sz val="12"/>
      <color theme="1"/>
      <name val="Calibri"/>
      <family val="2"/>
      <scheme val="minor"/>
    </font>
    <font>
      <b/>
      <u/>
      <sz val="16"/>
      <color rgb="FFFF0000"/>
      <name val="Calibri"/>
      <family val="2"/>
      <scheme val="minor"/>
    </font>
    <font>
      <sz val="16"/>
      <color theme="1"/>
      <name val="Calibri"/>
      <family val="2"/>
      <scheme val="minor"/>
    </font>
    <font>
      <sz val="12"/>
      <color theme="1"/>
      <name val="Calibri"/>
      <family val="2"/>
      <scheme val="minor"/>
    </font>
    <font>
      <sz val="11"/>
      <name val="Calibri"/>
      <family val="2"/>
      <scheme val="minor"/>
    </font>
    <font>
      <b/>
      <sz val="12"/>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79">
    <xf numFmtId="0" fontId="0" fillId="0" borderId="0" xfId="0"/>
    <xf numFmtId="0" fontId="4" fillId="0" borderId="5" xfId="0" applyFont="1" applyBorder="1" applyAlignment="1" applyProtection="1">
      <alignment horizontal="center"/>
      <protection hidden="1"/>
    </xf>
    <xf numFmtId="0" fontId="2" fillId="0" borderId="4" xfId="0" applyFont="1" applyBorder="1" applyProtection="1">
      <protection hidden="1"/>
    </xf>
    <xf numFmtId="0" fontId="2" fillId="0" borderId="5" xfId="0" applyFont="1" applyBorder="1" applyProtection="1">
      <protection hidden="1"/>
    </xf>
    <xf numFmtId="0" fontId="2" fillId="0" borderId="6" xfId="0" applyFont="1" applyBorder="1" applyProtection="1">
      <protection hidden="1"/>
    </xf>
    <xf numFmtId="0" fontId="0" fillId="0" borderId="4" xfId="0" applyBorder="1" applyAlignment="1" applyProtection="1">
      <alignment wrapText="1"/>
      <protection hidden="1"/>
    </xf>
    <xf numFmtId="0" fontId="0" fillId="0" borderId="5" xfId="0" applyBorder="1" applyProtection="1">
      <protection hidden="1"/>
    </xf>
    <xf numFmtId="44" fontId="0" fillId="0" borderId="5" xfId="1" applyFont="1" applyBorder="1" applyProtection="1">
      <protection hidden="1"/>
    </xf>
    <xf numFmtId="0" fontId="0" fillId="5" borderId="5" xfId="0" applyFill="1" applyBorder="1" applyProtection="1">
      <protection locked="0"/>
    </xf>
    <xf numFmtId="44" fontId="0" fillId="0" borderId="6" xfId="0" applyNumberFormat="1" applyBorder="1" applyProtection="1">
      <protection hidden="1"/>
    </xf>
    <xf numFmtId="44" fontId="0" fillId="0" borderId="6" xfId="0" applyNumberFormat="1" applyBorder="1" applyAlignment="1" applyProtection="1">
      <alignment horizontal="center"/>
      <protection hidden="1"/>
    </xf>
    <xf numFmtId="0" fontId="0" fillId="0" borderId="4" xfId="0" applyBorder="1" applyAlignment="1">
      <alignment horizontal="right"/>
    </xf>
    <xf numFmtId="0" fontId="2" fillId="0" borderId="4" xfId="0" applyFont="1" applyBorder="1" applyAlignment="1">
      <alignment horizontal="right"/>
    </xf>
    <xf numFmtId="0" fontId="0" fillId="0" borderId="16" xfId="0" applyBorder="1" applyAlignment="1">
      <alignment horizontal="right"/>
    </xf>
    <xf numFmtId="0" fontId="0" fillId="5" borderId="6" xfId="0" applyFill="1" applyBorder="1" applyAlignment="1" applyProtection="1">
      <alignment horizontal="left"/>
      <protection locked="0"/>
    </xf>
    <xf numFmtId="0" fontId="0" fillId="0" borderId="13" xfId="0" applyBorder="1" applyAlignment="1" applyProtection="1">
      <alignment horizontal="center" wrapText="1"/>
      <protection hidden="1"/>
    </xf>
    <xf numFmtId="0" fontId="0" fillId="0" borderId="5" xfId="0" applyBorder="1" applyAlignment="1" applyProtection="1">
      <alignment horizontal="center"/>
      <protection hidden="1"/>
    </xf>
    <xf numFmtId="44" fontId="0" fillId="0" borderId="5" xfId="1" applyFont="1" applyFill="1" applyBorder="1" applyAlignment="1" applyProtection="1">
      <protection hidden="1"/>
    </xf>
    <xf numFmtId="0" fontId="0" fillId="5" borderId="15" xfId="0" applyFill="1" applyBorder="1" applyAlignment="1" applyProtection="1">
      <alignment horizontal="center" wrapText="1"/>
      <protection locked="0"/>
    </xf>
    <xf numFmtId="0" fontId="0" fillId="5" borderId="14" xfId="0" applyFill="1" applyBorder="1" applyAlignment="1" applyProtection="1">
      <alignment horizontal="center" wrapText="1"/>
      <protection locked="0"/>
    </xf>
    <xf numFmtId="0" fontId="2" fillId="0" borderId="0" xfId="0" applyFont="1"/>
    <xf numFmtId="14" fontId="0" fillId="0" borderId="0" xfId="0" applyNumberFormat="1"/>
    <xf numFmtId="0" fontId="0" fillId="0" borderId="4" xfId="0" applyBorder="1" applyProtection="1">
      <protection hidden="1"/>
    </xf>
    <xf numFmtId="0" fontId="4" fillId="3" borderId="10" xfId="0" applyFont="1" applyFill="1" applyBorder="1" applyAlignment="1" applyProtection="1">
      <alignment horizontal="centerContinuous"/>
      <protection hidden="1"/>
    </xf>
    <xf numFmtId="0" fontId="4" fillId="3" borderId="11" xfId="0" applyFont="1" applyFill="1" applyBorder="1" applyAlignment="1" applyProtection="1">
      <alignment horizontal="centerContinuous"/>
      <protection hidden="1"/>
    </xf>
    <xf numFmtId="0" fontId="4" fillId="3" borderId="12" xfId="0" applyFont="1" applyFill="1" applyBorder="1" applyAlignment="1" applyProtection="1">
      <alignment horizontal="centerContinuous"/>
      <protection hidden="1"/>
    </xf>
    <xf numFmtId="0" fontId="5" fillId="3" borderId="4" xfId="0" applyFont="1" applyFill="1" applyBorder="1" applyAlignment="1" applyProtection="1">
      <alignment horizontal="centerContinuous" wrapText="1"/>
      <protection hidden="1"/>
    </xf>
    <xf numFmtId="0" fontId="5" fillId="3" borderId="5" xfId="0" applyFont="1" applyFill="1" applyBorder="1" applyAlignment="1" applyProtection="1">
      <alignment horizontal="centerContinuous" wrapText="1"/>
      <protection hidden="1"/>
    </xf>
    <xf numFmtId="0" fontId="5" fillId="3" borderId="6" xfId="0" applyFont="1" applyFill="1" applyBorder="1" applyAlignment="1" applyProtection="1">
      <alignment horizontal="centerContinuous" wrapText="1"/>
      <protection hidden="1"/>
    </xf>
    <xf numFmtId="0" fontId="5" fillId="3" borderId="4" xfId="0" applyFont="1" applyFill="1" applyBorder="1" applyAlignment="1" applyProtection="1">
      <alignment horizontal="centerContinuous"/>
      <protection hidden="1"/>
    </xf>
    <xf numFmtId="0" fontId="5" fillId="3" borderId="5" xfId="0" applyFont="1" applyFill="1" applyBorder="1" applyAlignment="1" applyProtection="1">
      <alignment horizontal="centerContinuous"/>
      <protection hidden="1"/>
    </xf>
    <xf numFmtId="0" fontId="5" fillId="3" borderId="6" xfId="0" applyFont="1" applyFill="1" applyBorder="1" applyAlignment="1" applyProtection="1">
      <alignment horizontal="centerContinuous"/>
      <protection hidden="1"/>
    </xf>
    <xf numFmtId="0" fontId="0" fillId="5" borderId="15" xfId="0" applyFill="1" applyBorder="1" applyAlignment="1" applyProtection="1">
      <alignment horizontal="centerContinuous" wrapText="1"/>
      <protection locked="0"/>
    </xf>
    <xf numFmtId="0" fontId="0" fillId="0" borderId="18" xfId="0" applyBorder="1" applyAlignment="1" applyProtection="1">
      <alignment horizontal="center" wrapText="1"/>
      <protection hidden="1"/>
    </xf>
    <xf numFmtId="0" fontId="0" fillId="0" borderId="19" xfId="0" applyBorder="1" applyAlignment="1" applyProtection="1">
      <alignment horizontal="centerContinuous" wrapText="1"/>
      <protection hidden="1"/>
    </xf>
    <xf numFmtId="0" fontId="5" fillId="3" borderId="14" xfId="0" applyFont="1" applyFill="1" applyBorder="1" applyAlignment="1" applyProtection="1">
      <alignment horizontal="centerContinuous" wrapText="1"/>
      <protection hidden="1"/>
    </xf>
    <xf numFmtId="0" fontId="0" fillId="0" borderId="21" xfId="0" applyBorder="1" applyAlignment="1" applyProtection="1">
      <alignment horizontal="centerContinuous" wrapText="1"/>
      <protection hidden="1"/>
    </xf>
    <xf numFmtId="0" fontId="0" fillId="5" borderId="22" xfId="0" applyFill="1" applyBorder="1" applyAlignment="1" applyProtection="1">
      <alignment horizontal="centerContinuous" wrapText="1"/>
      <protection locked="0"/>
    </xf>
    <xf numFmtId="0" fontId="0" fillId="0" borderId="4"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0" fillId="0" borderId="23" xfId="0" applyBorder="1" applyAlignment="1">
      <alignment horizontal="right"/>
    </xf>
    <xf numFmtId="0" fontId="0" fillId="0" borderId="22" xfId="0" applyBorder="1" applyAlignment="1">
      <alignment horizontal="right"/>
    </xf>
    <xf numFmtId="0" fontId="5" fillId="3" borderId="24" xfId="0" applyFont="1" applyFill="1" applyBorder="1" applyAlignment="1" applyProtection="1">
      <alignment horizontal="centerContinuous"/>
      <protection hidden="1"/>
    </xf>
    <xf numFmtId="0" fontId="5" fillId="3" borderId="14" xfId="0" applyFont="1" applyFill="1" applyBorder="1" applyAlignment="1" applyProtection="1">
      <alignment horizontal="centerContinuous"/>
      <protection hidden="1"/>
    </xf>
    <xf numFmtId="0" fontId="0" fillId="5" borderId="27" xfId="0" applyFill="1" applyBorder="1" applyAlignment="1" applyProtection="1">
      <alignment horizontal="centerContinuous" wrapText="1"/>
      <protection locked="0"/>
    </xf>
    <xf numFmtId="0" fontId="0" fillId="5" borderId="21" xfId="0" applyFill="1" applyBorder="1" applyAlignment="1" applyProtection="1">
      <alignment horizontal="centerContinuous" wrapText="1"/>
      <protection locked="0"/>
    </xf>
    <xf numFmtId="0" fontId="0" fillId="0" borderId="5" xfId="0" applyBorder="1" applyAlignment="1">
      <alignment horizontal="centerContinuous"/>
    </xf>
    <xf numFmtId="164" fontId="0" fillId="0" borderId="5" xfId="0" applyNumberFormat="1" applyBorder="1" applyAlignment="1">
      <alignment horizontal="centerContinuous"/>
    </xf>
    <xf numFmtId="0" fontId="0" fillId="0" borderId="17" xfId="0" applyBorder="1" applyAlignment="1">
      <alignment horizontal="centerContinuous"/>
    </xf>
    <xf numFmtId="164" fontId="0" fillId="0" borderId="21" xfId="0" applyNumberFormat="1" applyBorder="1" applyAlignment="1">
      <alignment horizontal="centerContinuous"/>
    </xf>
    <xf numFmtId="0" fontId="0" fillId="0" borderId="28" xfId="0" applyBorder="1" applyAlignment="1">
      <alignment horizontal="centerContinuous"/>
    </xf>
    <xf numFmtId="0" fontId="0" fillId="0" borderId="24" xfId="0" applyBorder="1"/>
    <xf numFmtId="0" fontId="2" fillId="0" borderId="29" xfId="0" applyFont="1" applyBorder="1" applyAlignment="1">
      <alignment horizontal="center"/>
    </xf>
    <xf numFmtId="164" fontId="0" fillId="0" borderId="25" xfId="0" applyNumberFormat="1" applyBorder="1"/>
    <xf numFmtId="164" fontId="0" fillId="0" borderId="26" xfId="0" applyNumberFormat="1" applyBorder="1"/>
    <xf numFmtId="0" fontId="0" fillId="0" borderId="15" xfId="0" applyBorder="1"/>
    <xf numFmtId="0" fontId="0" fillId="0" borderId="27" xfId="0" applyBorder="1"/>
    <xf numFmtId="0" fontId="7" fillId="2" borderId="1" xfId="0" applyFont="1" applyFill="1" applyBorder="1" applyAlignment="1" applyProtection="1">
      <alignment horizontal="centerContinuous"/>
      <protection hidden="1"/>
    </xf>
    <xf numFmtId="0" fontId="8" fillId="2" borderId="2" xfId="0" applyFont="1" applyFill="1" applyBorder="1" applyAlignment="1" applyProtection="1">
      <alignment horizontal="centerContinuous"/>
      <protection hidden="1"/>
    </xf>
    <xf numFmtId="0" fontId="8" fillId="2" borderId="3" xfId="0" applyFont="1" applyFill="1" applyBorder="1" applyAlignment="1" applyProtection="1">
      <alignment horizontal="centerContinuous"/>
      <protection hidden="1"/>
    </xf>
    <xf numFmtId="0" fontId="8" fillId="0" borderId="0" xfId="0" applyFont="1"/>
    <xf numFmtId="0" fontId="4" fillId="0" borderId="7" xfId="0" applyFont="1" applyBorder="1" applyAlignment="1" applyProtection="1">
      <alignment horizontal="center" wrapText="1"/>
      <protection hidden="1"/>
    </xf>
    <xf numFmtId="0" fontId="4" fillId="0" borderId="5" xfId="0" applyFont="1" applyBorder="1" applyAlignment="1" applyProtection="1">
      <alignment horizontal="center" wrapText="1"/>
      <protection hidden="1"/>
    </xf>
    <xf numFmtId="0" fontId="3" fillId="0" borderId="24" xfId="0" applyFont="1" applyBorder="1" applyAlignment="1" applyProtection="1">
      <alignment horizontal="center"/>
      <protection hidden="1"/>
    </xf>
    <xf numFmtId="0" fontId="0" fillId="0" borderId="20" xfId="0" applyBorder="1" applyAlignment="1" applyProtection="1">
      <alignment horizontal="centerContinuous" wrapText="1"/>
      <protection locked="0"/>
    </xf>
    <xf numFmtId="0" fontId="0" fillId="0" borderId="22" xfId="0" applyBorder="1" applyAlignment="1" applyProtection="1">
      <alignment horizontal="centerContinuous" wrapText="1"/>
      <protection locked="0"/>
    </xf>
    <xf numFmtId="0" fontId="6" fillId="0" borderId="8" xfId="0" applyFont="1" applyBorder="1" applyAlignment="1" applyProtection="1">
      <alignment horizontal="center"/>
      <protection hidden="1"/>
    </xf>
    <xf numFmtId="0" fontId="6" fillId="0" borderId="9" xfId="0" applyFont="1" applyBorder="1" applyAlignment="1" applyProtection="1">
      <alignment horizontal="center"/>
      <protection hidden="1"/>
    </xf>
    <xf numFmtId="0" fontId="6" fillId="0" borderId="22" xfId="0" applyFont="1" applyBorder="1" applyProtection="1">
      <protection hidden="1"/>
    </xf>
    <xf numFmtId="0" fontId="9" fillId="0" borderId="0" xfId="0" applyFont="1"/>
    <xf numFmtId="0" fontId="4" fillId="3" borderId="30" xfId="0" applyFont="1" applyFill="1" applyBorder="1" applyAlignment="1" applyProtection="1">
      <alignment horizontal="center"/>
      <protection hidden="1"/>
    </xf>
    <xf numFmtId="0" fontId="10" fillId="4" borderId="30" xfId="0" applyFont="1" applyFill="1" applyBorder="1" applyAlignment="1" applyProtection="1">
      <alignment horizontal="left" vertical="center" wrapText="1"/>
      <protection hidden="1"/>
    </xf>
    <xf numFmtId="0" fontId="10" fillId="0" borderId="4" xfId="0" applyFont="1" applyBorder="1" applyAlignment="1" applyProtection="1">
      <alignment wrapText="1"/>
      <protection hidden="1"/>
    </xf>
    <xf numFmtId="0" fontId="10" fillId="0" borderId="5" xfId="0" applyFont="1" applyBorder="1" applyAlignment="1" applyProtection="1">
      <alignment horizontal="center"/>
      <protection hidden="1"/>
    </xf>
    <xf numFmtId="44" fontId="10" fillId="0" borderId="5" xfId="1" applyFont="1" applyBorder="1" applyAlignment="1" applyProtection="1">
      <protection hidden="1"/>
    </xf>
    <xf numFmtId="0" fontId="10" fillId="5" borderId="5" xfId="0" applyFont="1" applyFill="1" applyBorder="1" applyProtection="1">
      <protection locked="0"/>
    </xf>
    <xf numFmtId="0" fontId="10" fillId="0" borderId="0" xfId="0" applyFont="1"/>
    <xf numFmtId="0" fontId="11" fillId="4" borderId="29" xfId="0" applyFont="1" applyFill="1" applyBorder="1" applyAlignment="1" applyProtection="1">
      <alignment horizontal="center"/>
      <protection hidden="1"/>
    </xf>
    <xf numFmtId="0" fontId="6" fillId="0" borderId="21" xfId="0" applyFont="1" applyBorder="1" applyProtection="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5"/>
  <sheetViews>
    <sheetView tabSelected="1" view="pageLayout" zoomScaleNormal="100" workbookViewId="0">
      <selection activeCell="E7" sqref="E7"/>
    </sheetView>
  </sheetViews>
  <sheetFormatPr defaultRowHeight="15" x14ac:dyDescent="0.25"/>
  <cols>
    <col min="1" max="1" width="33.5703125" customWidth="1"/>
    <col min="2" max="2" width="14.42578125" customWidth="1"/>
    <col min="3" max="3" width="16.5703125" customWidth="1"/>
    <col min="4" max="4" width="17.42578125" bestFit="1" customWidth="1"/>
    <col min="5" max="5" width="16.5703125" customWidth="1"/>
  </cols>
  <sheetData>
    <row r="1" spans="1:5" ht="15.75" thickBot="1" x14ac:dyDescent="0.3">
      <c r="A1" s="20" t="s">
        <v>69</v>
      </c>
      <c r="E1" s="21">
        <v>46327</v>
      </c>
    </row>
    <row r="2" spans="1:5" s="60" customFormat="1" ht="27.2" customHeight="1" thickTop="1" thickBot="1" x14ac:dyDescent="0.4">
      <c r="A2" s="57" t="s">
        <v>0</v>
      </c>
      <c r="B2" s="58"/>
      <c r="C2" s="58"/>
      <c r="D2" s="58"/>
      <c r="E2" s="59"/>
    </row>
    <row r="3" spans="1:5" s="60" customFormat="1" ht="42.75" thickBot="1" x14ac:dyDescent="0.4">
      <c r="A3" s="61" t="s">
        <v>77</v>
      </c>
      <c r="B3" s="62" t="s">
        <v>70</v>
      </c>
      <c r="C3" s="1">
        <v>63</v>
      </c>
      <c r="D3" s="63" t="s">
        <v>1</v>
      </c>
      <c r="E3" s="77" t="s">
        <v>76</v>
      </c>
    </row>
    <row r="4" spans="1:5" s="69" customFormat="1" ht="16.5" thickBot="1" x14ac:dyDescent="0.3">
      <c r="A4" s="66" t="s">
        <v>2</v>
      </c>
      <c r="B4" s="67">
        <v>4400036778</v>
      </c>
      <c r="C4" s="67" t="s">
        <v>3</v>
      </c>
      <c r="D4" s="78" t="s">
        <v>34</v>
      </c>
      <c r="E4" s="68"/>
    </row>
    <row r="5" spans="1:5" ht="21" x14ac:dyDescent="0.35">
      <c r="A5" s="23" t="s">
        <v>4</v>
      </c>
      <c r="B5" s="24"/>
      <c r="C5" s="24"/>
      <c r="D5" s="24"/>
      <c r="E5" s="25"/>
    </row>
    <row r="6" spans="1:5" x14ac:dyDescent="0.25">
      <c r="A6" s="2" t="s">
        <v>5</v>
      </c>
      <c r="B6" s="3" t="s">
        <v>6</v>
      </c>
      <c r="C6" s="3" t="s">
        <v>7</v>
      </c>
      <c r="D6" s="3" t="s">
        <v>8</v>
      </c>
      <c r="E6" s="4" t="s">
        <v>9</v>
      </c>
    </row>
    <row r="7" spans="1:5" x14ac:dyDescent="0.25">
      <c r="A7" s="5" t="s">
        <v>68</v>
      </c>
      <c r="B7" s="6" t="s">
        <v>38</v>
      </c>
      <c r="C7" s="7">
        <v>53868</v>
      </c>
      <c r="D7" s="8"/>
      <c r="E7" s="9">
        <f>C7*D7</f>
        <v>0</v>
      </c>
    </row>
    <row r="8" spans="1:5" ht="18.75" x14ac:dyDescent="0.3">
      <c r="A8" s="26" t="s">
        <v>10</v>
      </c>
      <c r="B8" s="27"/>
      <c r="C8" s="27"/>
      <c r="D8" s="27"/>
      <c r="E8" s="28"/>
    </row>
    <row r="9" spans="1:5" ht="14.25" customHeight="1" x14ac:dyDescent="0.25">
      <c r="A9" s="15" t="s">
        <v>39</v>
      </c>
      <c r="B9" s="19"/>
      <c r="C9" s="34" t="s">
        <v>41</v>
      </c>
      <c r="D9" s="64"/>
      <c r="E9" s="19" t="s">
        <v>73</v>
      </c>
    </row>
    <row r="10" spans="1:5" x14ac:dyDescent="0.25">
      <c r="A10" s="15" t="s">
        <v>40</v>
      </c>
      <c r="B10" s="18"/>
      <c r="C10" s="36"/>
      <c r="D10" s="65"/>
      <c r="E10" s="33"/>
    </row>
    <row r="11" spans="1:5" ht="18.75" x14ac:dyDescent="0.3">
      <c r="A11" s="26" t="s">
        <v>10</v>
      </c>
      <c r="B11" s="27"/>
      <c r="C11" s="35"/>
      <c r="D11" s="35"/>
      <c r="E11" s="28"/>
    </row>
    <row r="12" spans="1:5" x14ac:dyDescent="0.25">
      <c r="A12" s="5" t="s">
        <v>65</v>
      </c>
      <c r="B12" s="16" t="s">
        <v>51</v>
      </c>
      <c r="C12" s="17">
        <v>273</v>
      </c>
      <c r="D12" s="8"/>
      <c r="E12" s="9">
        <f>IF(D12="Yes",$C12*SUM($D$7:$D$8),0)</f>
        <v>0</v>
      </c>
    </row>
    <row r="13" spans="1:5" x14ac:dyDescent="0.25">
      <c r="A13" s="5" t="s">
        <v>66</v>
      </c>
      <c r="B13" s="16" t="s">
        <v>52</v>
      </c>
      <c r="C13" s="17">
        <v>273</v>
      </c>
      <c r="D13" s="8"/>
      <c r="E13" s="9">
        <f>IF(D13="Yes",$C13*SUM($D$7:$D$8),0)</f>
        <v>0</v>
      </c>
    </row>
    <row r="14" spans="1:5" x14ac:dyDescent="0.25">
      <c r="A14" s="5" t="s">
        <v>67</v>
      </c>
      <c r="B14" s="16" t="s">
        <v>53</v>
      </c>
      <c r="C14" s="17">
        <v>273</v>
      </c>
      <c r="D14" s="8"/>
      <c r="E14" s="9">
        <f>IF(D14="Yes",$C14*SUM($D$7:$D$8),0)</f>
        <v>0</v>
      </c>
    </row>
    <row r="15" spans="1:5" ht="18.75" x14ac:dyDescent="0.3">
      <c r="A15" s="26" t="s">
        <v>11</v>
      </c>
      <c r="B15" s="27"/>
      <c r="C15" s="27"/>
      <c r="D15" s="27"/>
      <c r="E15" s="28"/>
    </row>
    <row r="16" spans="1:5" x14ac:dyDescent="0.25">
      <c r="A16" s="2" t="s">
        <v>12</v>
      </c>
      <c r="B16" s="3" t="s">
        <v>13</v>
      </c>
      <c r="C16" s="3" t="s">
        <v>14</v>
      </c>
      <c r="D16" s="3" t="s">
        <v>15</v>
      </c>
      <c r="E16" s="4" t="s">
        <v>9</v>
      </c>
    </row>
    <row r="17" spans="1:5" x14ac:dyDescent="0.25">
      <c r="A17" s="5" t="s">
        <v>42</v>
      </c>
      <c r="B17" s="16" t="s">
        <v>43</v>
      </c>
      <c r="C17" s="17">
        <v>1235</v>
      </c>
      <c r="D17" s="8"/>
      <c r="E17" s="9">
        <f>IF(D17="Yes",$C17*SUM($D$7:$D$8),0)</f>
        <v>0</v>
      </c>
    </row>
    <row r="18" spans="1:5" x14ac:dyDescent="0.25">
      <c r="A18" s="5" t="s">
        <v>57</v>
      </c>
      <c r="B18" s="16" t="s">
        <v>44</v>
      </c>
      <c r="C18" s="17">
        <v>2548</v>
      </c>
      <c r="D18" s="8"/>
      <c r="E18" s="9">
        <f>IF(D18="Yes",$C18*SUM($D$7:$D$8),0)</f>
        <v>0</v>
      </c>
    </row>
    <row r="19" spans="1:5" x14ac:dyDescent="0.25">
      <c r="A19" s="5" t="s">
        <v>58</v>
      </c>
      <c r="B19" s="16" t="s">
        <v>45</v>
      </c>
      <c r="C19" s="17">
        <v>0</v>
      </c>
      <c r="D19" s="8"/>
      <c r="E19" s="9">
        <f>IF(D19="Yes",$C19*SUM($D$7:$D$8),0)</f>
        <v>0</v>
      </c>
    </row>
    <row r="20" spans="1:5" x14ac:dyDescent="0.25">
      <c r="A20" s="5" t="s">
        <v>59</v>
      </c>
      <c r="B20" s="16" t="s">
        <v>46</v>
      </c>
      <c r="C20" s="17">
        <v>0</v>
      </c>
      <c r="D20" s="8"/>
      <c r="E20" s="9">
        <f>IF(D20="YES","NC",0)</f>
        <v>0</v>
      </c>
    </row>
    <row r="21" spans="1:5" x14ac:dyDescent="0.25">
      <c r="A21" s="5" t="s">
        <v>60</v>
      </c>
      <c r="B21" s="16" t="s">
        <v>48</v>
      </c>
      <c r="C21" s="17">
        <v>69</v>
      </c>
      <c r="D21" s="8"/>
      <c r="E21" s="9">
        <f>IF(D21="Yes",$C21*SUM($D$7:$D$8),0)</f>
        <v>0</v>
      </c>
    </row>
    <row r="22" spans="1:5" x14ac:dyDescent="0.25">
      <c r="A22" s="5" t="s">
        <v>61</v>
      </c>
      <c r="B22" s="16" t="s">
        <v>47</v>
      </c>
      <c r="C22" s="17">
        <v>114</v>
      </c>
      <c r="D22" s="8"/>
      <c r="E22" s="9">
        <f>IF(D22="Yes",$C22*SUM($D$7:$D$8),0)</f>
        <v>0</v>
      </c>
    </row>
    <row r="23" spans="1:5" x14ac:dyDescent="0.25">
      <c r="A23" s="5" t="s">
        <v>16</v>
      </c>
      <c r="B23" s="16" t="s">
        <v>49</v>
      </c>
      <c r="C23" s="17">
        <v>442</v>
      </c>
      <c r="D23" s="8"/>
      <c r="E23" s="9">
        <f>IF(D23="Yes",$C23*SUM($D$7:$D$8),0)</f>
        <v>0</v>
      </c>
    </row>
    <row r="24" spans="1:5" x14ac:dyDescent="0.25">
      <c r="A24" s="5" t="s">
        <v>62</v>
      </c>
      <c r="B24" s="16" t="s">
        <v>50</v>
      </c>
      <c r="C24" s="17">
        <v>596</v>
      </c>
      <c r="D24" s="8"/>
      <c r="E24" s="9">
        <f>IF(D24="Yes",$C24*SUM($D$7:$D$8),0)</f>
        <v>0</v>
      </c>
    </row>
    <row r="25" spans="1:5" x14ac:dyDescent="0.25">
      <c r="A25" s="5" t="s">
        <v>33</v>
      </c>
      <c r="B25" s="16" t="s">
        <v>78</v>
      </c>
      <c r="C25" s="17">
        <v>73</v>
      </c>
      <c r="D25" s="8"/>
      <c r="E25" s="9">
        <f>IF(D25="Yes",$C25*SUM($D$7:$D$8),0)</f>
        <v>0</v>
      </c>
    </row>
    <row r="26" spans="1:5" x14ac:dyDescent="0.25">
      <c r="A26" s="5" t="s">
        <v>63</v>
      </c>
      <c r="B26" s="16" t="s">
        <v>54</v>
      </c>
      <c r="C26" s="17">
        <v>0</v>
      </c>
      <c r="D26" s="8"/>
      <c r="E26" s="9">
        <f>IF(D26="YES","NC",0)</f>
        <v>0</v>
      </c>
    </row>
    <row r="27" spans="1:5" x14ac:dyDescent="0.25">
      <c r="A27" s="5" t="s">
        <v>64</v>
      </c>
      <c r="B27" s="16" t="s">
        <v>55</v>
      </c>
      <c r="C27" s="17">
        <v>0</v>
      </c>
      <c r="D27" s="8"/>
      <c r="E27" s="9">
        <f>IF(D27="YES","NC",0)</f>
        <v>0</v>
      </c>
    </row>
    <row r="28" spans="1:5" x14ac:dyDescent="0.25">
      <c r="A28" s="5" t="s">
        <v>79</v>
      </c>
      <c r="B28" s="16" t="s">
        <v>80</v>
      </c>
      <c r="C28" s="17">
        <v>273</v>
      </c>
      <c r="D28" s="8"/>
      <c r="E28" s="9">
        <f>IF(D28="YES","NC",0)</f>
        <v>0</v>
      </c>
    </row>
    <row r="29" spans="1:5" s="76" customFormat="1" ht="45" x14ac:dyDescent="0.25">
      <c r="A29" s="72" t="s">
        <v>74</v>
      </c>
      <c r="B29" s="73" t="s">
        <v>75</v>
      </c>
      <c r="C29" s="74">
        <v>4126.55</v>
      </c>
      <c r="D29" s="75"/>
      <c r="E29" s="9">
        <f>IF(D29="Yes",$C29*SUM($D$7:$D$8),0)</f>
        <v>0</v>
      </c>
    </row>
    <row r="30" spans="1:5" x14ac:dyDescent="0.25">
      <c r="A30" s="22" t="s">
        <v>17</v>
      </c>
      <c r="B30" s="6"/>
      <c r="C30" s="6"/>
      <c r="D30" s="6" t="s">
        <v>18</v>
      </c>
      <c r="E30" s="10">
        <f>IF(SUM(D7:D8)=0,0,SUM(E7:E7, E16:E29)/SUM(D7:D8))</f>
        <v>0</v>
      </c>
    </row>
    <row r="31" spans="1:5" ht="18.75" x14ac:dyDescent="0.3">
      <c r="A31" s="29" t="s">
        <v>19</v>
      </c>
      <c r="B31" s="30"/>
      <c r="C31" s="30"/>
      <c r="D31" s="30"/>
      <c r="E31" s="31"/>
    </row>
    <row r="32" spans="1:5" x14ac:dyDescent="0.25">
      <c r="A32" s="38" t="s">
        <v>20</v>
      </c>
      <c r="B32" s="39"/>
      <c r="C32" s="39"/>
      <c r="D32" s="39"/>
      <c r="E32" s="9">
        <f>ROUND(0.0035*E30,2)</f>
        <v>0</v>
      </c>
    </row>
    <row r="33" spans="1:5" x14ac:dyDescent="0.25">
      <c r="A33" s="38" t="s">
        <v>21</v>
      </c>
      <c r="B33" s="39"/>
      <c r="C33" s="39"/>
      <c r="D33" s="39"/>
      <c r="E33" s="9">
        <f>5*2.25</f>
        <v>11.25</v>
      </c>
    </row>
    <row r="34" spans="1:5" x14ac:dyDescent="0.25">
      <c r="A34" s="38" t="s">
        <v>56</v>
      </c>
      <c r="B34" s="39"/>
      <c r="C34" s="39"/>
      <c r="D34" s="39"/>
      <c r="E34" s="9">
        <v>20</v>
      </c>
    </row>
    <row r="35" spans="1:5" x14ac:dyDescent="0.25">
      <c r="A35" s="38" t="s">
        <v>22</v>
      </c>
      <c r="B35" s="39"/>
      <c r="C35" s="39"/>
      <c r="D35" s="6" t="s">
        <v>18</v>
      </c>
      <c r="E35" s="9">
        <f>IF(SUM(E30:E34)&lt;100,0,SUM(E30:E34))</f>
        <v>0</v>
      </c>
    </row>
    <row r="36" spans="1:5" x14ac:dyDescent="0.25">
      <c r="A36" s="38" t="s">
        <v>23</v>
      </c>
      <c r="B36" s="39"/>
      <c r="C36" s="39"/>
      <c r="D36" s="39" t="str">
        <f>IF(SUM(D7:D8)=0,"",IF(SUM(D7:D8)=1,"1 Vehicle",SUM(D7:D8)&amp;" Vehicles"))</f>
        <v/>
      </c>
      <c r="E36" s="9">
        <f>E35*SUM(D7:D8)</f>
        <v>0</v>
      </c>
    </row>
    <row r="37" spans="1:5" ht="18.75" x14ac:dyDescent="0.3">
      <c r="A37" s="29" t="s">
        <v>24</v>
      </c>
      <c r="B37" s="42"/>
      <c r="C37" s="42"/>
      <c r="D37" s="30"/>
      <c r="E37" s="31"/>
    </row>
    <row r="38" spans="1:5" x14ac:dyDescent="0.25">
      <c r="A38" s="40" t="s">
        <v>25</v>
      </c>
      <c r="B38" s="45"/>
      <c r="C38" s="37"/>
      <c r="D38" s="41" t="s">
        <v>26</v>
      </c>
      <c r="E38" s="14"/>
    </row>
    <row r="39" spans="1:5" x14ac:dyDescent="0.25">
      <c r="A39" s="40" t="s">
        <v>27</v>
      </c>
      <c r="B39" s="32"/>
      <c r="C39" s="44"/>
      <c r="D39" s="41" t="s">
        <v>28</v>
      </c>
      <c r="E39" s="14"/>
    </row>
    <row r="40" spans="1:5" x14ac:dyDescent="0.25">
      <c r="A40" s="40" t="s">
        <v>29</v>
      </c>
      <c r="B40" s="32"/>
      <c r="C40" s="44"/>
      <c r="D40" s="41" t="s">
        <v>30</v>
      </c>
      <c r="E40" s="14"/>
    </row>
    <row r="41" spans="1:5" ht="18.75" x14ac:dyDescent="0.3">
      <c r="A41" s="29" t="s">
        <v>31</v>
      </c>
      <c r="B41" s="43"/>
      <c r="C41" s="43"/>
      <c r="D41" s="30"/>
      <c r="E41" s="31"/>
    </row>
    <row r="42" spans="1:5" x14ac:dyDescent="0.25">
      <c r="A42" s="12" t="s">
        <v>34</v>
      </c>
      <c r="B42" s="46" t="s">
        <v>35</v>
      </c>
      <c r="C42" s="46"/>
      <c r="D42" s="51" t="s">
        <v>32</v>
      </c>
      <c r="E42" s="52">
        <v>310062165</v>
      </c>
    </row>
    <row r="43" spans="1:5" x14ac:dyDescent="0.25">
      <c r="A43" s="11" t="s">
        <v>27</v>
      </c>
      <c r="B43" s="47" t="s">
        <v>36</v>
      </c>
      <c r="C43" s="49"/>
      <c r="D43" s="53"/>
      <c r="E43" s="54"/>
    </row>
    <row r="44" spans="1:5" ht="15.75" thickBot="1" x14ac:dyDescent="0.3">
      <c r="A44" s="13" t="s">
        <v>29</v>
      </c>
      <c r="B44" s="48" t="s">
        <v>37</v>
      </c>
      <c r="C44" s="50"/>
      <c r="D44" s="55"/>
      <c r="E44" s="56"/>
    </row>
    <row r="45" spans="1:5" ht="15.75" thickTop="1" x14ac:dyDescent="0.25"/>
  </sheetData>
  <sheetProtection algorithmName="SHA-512" hashValue="rYUTGa/sd6ItpjMCDXndbDwTnlBCVHWC2V9UVc7ur/g/T+GW0ZgEfVxJ4m8Dk9p9easZFLS3Ay4X2FxcF15mjA==" saltValue="z//zheYmHWeKmiYFv1X8oQ==" spinCount="100000" sheet="1" objects="1" scenarios="1"/>
  <dataValidations count="1">
    <dataValidation type="list" allowBlank="1" showInputMessage="1" showErrorMessage="1" sqref="D12:D14 D17:D29" xr:uid="{00000000-0002-0000-0000-000000000000}">
      <formula1>"Yes, "</formula1>
    </dataValidation>
  </dataValidations>
  <pageMargins left="0.25" right="0.25" top="0.75" bottom="0.5" header="0.3" footer="0.3"/>
  <pageSetup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10" sqref="A10"/>
    </sheetView>
  </sheetViews>
  <sheetFormatPr defaultRowHeight="15" x14ac:dyDescent="0.25"/>
  <cols>
    <col min="1" max="1" width="104.28515625" bestFit="1" customWidth="1"/>
  </cols>
  <sheetData>
    <row r="1" spans="1:1" ht="21.75" thickBot="1" x14ac:dyDescent="0.4">
      <c r="A1" s="70" t="s">
        <v>71</v>
      </c>
    </row>
    <row r="2" spans="1:1" ht="180.75" thickBot="1" x14ac:dyDescent="0.3">
      <c r="A2" s="71" t="s">
        <v>72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90375201E3F8418434AE71ACD52813" ma:contentTypeVersion="0" ma:contentTypeDescription="Create a new document." ma:contentTypeScope="" ma:versionID="e85fbd2aa0994b6491f5f2381f1de6f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9E9CFDB-280C-494C-98C3-84C76E597C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68BB196A-886A-4CB2-A6C9-800C0015A201}">
  <ds:schemaRefs>
    <ds:schemaRef ds:uri="http://schemas.microsoft.com/sharepoint/v3/contenttype/forms"/>
  </ds:schemaRefs>
</ds:datastoreItem>
</file>

<file path=customXml/itemProps3.xml><?xml version="1.0" encoding="utf-8"?>
<ds:datastoreItem xmlns:ds="http://schemas.openxmlformats.org/officeDocument/2006/customXml" ds:itemID="{856BDA72-1414-45A4-AAB7-7EB1BD5A9C09}">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63 - Transit</vt:lpstr>
      <vt:lpstr>Instructions</vt:lpstr>
    </vt:vector>
  </TitlesOfParts>
  <Company>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State of Louisiana</dc:creator>
  <cp:lastModifiedBy>Raymond McKnight (DOA)</cp:lastModifiedBy>
  <cp:lastPrinted>2019-12-19T20:21:56Z</cp:lastPrinted>
  <dcterms:created xsi:type="dcterms:W3CDTF">2019-01-03T16:55:54Z</dcterms:created>
  <dcterms:modified xsi:type="dcterms:W3CDTF">2026-11-04T16:05:10Z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0x0101001890375201E3F8418434AE71ACD52813</vt:lpwstr>
  </property>
  <property fmtid="{D5CDD505-2E9C-101B-9397-08002B2CF9AE}" pid="3" name="Order">
    <vt:r8>163100</vt:r8>
  </property>
  <property fmtid="{D5CDD505-2E9C-101B-9397-08002B2CF9AE}" pid="4" name="xd_Signature">
    <vt:bool>false</vt:bool>
  </property>
  <property fmtid="{D5CDD505-2E9C-101B-9397-08002B2CF9AE}" pid="5" name="xd_ProgID">
    <vt:lpwstr/>
  </property>
  <property fmtid="{D5CDD505-2E9C-101B-9397-08002B2CF9AE}" pid="6" name="_SourceUrl">
    <vt:lpwstr/>
  </property>
  <property fmtid="{D5CDD505-2E9C-101B-9397-08002B2CF9AE}" pid="7" name="_SharedFileIndex">
    <vt:lpwstr/>
  </property>
  <property fmtid="{D5CDD505-2E9C-101B-9397-08002B2CF9AE}" pid="8" name="TemplateUrl">
    <vt:lpwstr/>
  </property>
</Properties>
</file>