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0 -  Gerry Lane Chevy\Final Order Sheets\"/>
    </mc:Choice>
  </mc:AlternateContent>
  <xr:revisionPtr revIDLastSave="0" documentId="13_ncr:1_{42EE740E-8034-499F-89A4-1A8F39ACDE95}" xr6:coauthVersionLast="47" xr6:coauthVersionMax="47" xr10:uidLastSave="{00000000-0000-0000-0000-000000000000}"/>
  <bookViews>
    <workbookView xWindow="-120" yWindow="-120" windowWidth="29040" windowHeight="15720" xr2:uid="{00000000-000D-0000-FFFF-FFFF00000000}"/>
  </bookViews>
  <sheets>
    <sheet name="Configuration Worksheet" sheetId="1" r:id="rId1"/>
    <sheet name="Instructions" sheetId="2" r:id="rId2"/>
  </sheets>
  <definedNames>
    <definedName name="_xlnm.Print_Area" localSheetId="0">'Configuration Worksheet'!$A$1:$E$41</definedName>
  </definedNames>
  <calcPr calcId="191029"/>
  <customWorkbookViews>
    <customWorkbookView name="Eric Meyers - Personal View" guid="{A4AABFBC-8208-4FD2-AF8B-B167D2E1460C}" mergeInterval="0" personalView="1" maximized="1" xWindow="-4" yWindow="-4" windowWidth="1928" windowHeight="1044" activeSheetId="1"/>
    <customWorkbookView name="Sonya Thomas - Personal View" guid="{419717ED-B0F0-44AF-BA0C-CF54A3F7B9F9}" mergeInterval="0" personalView="1" maximized="1" xWindow="-9" yWindow="-9" windowWidth="1938" windowHeight="105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E25" i="1"/>
  <c r="E26" i="1"/>
  <c r="E17" i="1"/>
  <c r="E16" i="1"/>
  <c r="E18" i="1"/>
  <c r="D33" i="1" l="1"/>
  <c r="E20" i="1" l="1"/>
  <c r="E19" i="1"/>
  <c r="E24" i="1"/>
  <c r="E22" i="1"/>
  <c r="E23" i="1"/>
  <c r="E21" i="1"/>
  <c r="E10" i="1" l="1"/>
  <c r="E27" i="1" s="1"/>
  <c r="E29" i="1" l="1"/>
  <c r="E32" i="1" s="1"/>
  <c r="E33" i="1" s="1"/>
</calcChain>
</file>

<file path=xl/sharedStrings.xml><?xml version="1.0" encoding="utf-8"?>
<sst xmlns="http://schemas.openxmlformats.org/spreadsheetml/2006/main" count="84" uniqueCount="75">
  <si>
    <t>This spreadsheet is not a purchase order</t>
  </si>
  <si>
    <t>Instructions</t>
  </si>
  <si>
    <t>Contract Line</t>
  </si>
  <si>
    <t>Delivery ARO</t>
  </si>
  <si>
    <t>180-365 Days</t>
  </si>
  <si>
    <t>State Contract Number</t>
  </si>
  <si>
    <t>Vendor</t>
  </si>
  <si>
    <t>Gerry Lane Chevrolet</t>
  </si>
  <si>
    <t>Vehicle Description</t>
  </si>
  <si>
    <t>Order Code</t>
  </si>
  <si>
    <t>Unit Price</t>
  </si>
  <si>
    <t>Quantity</t>
  </si>
  <si>
    <t>Extended Price</t>
  </si>
  <si>
    <t>Description</t>
  </si>
  <si>
    <t>(GBA) Black</t>
  </si>
  <si>
    <t>(GAZ) Summit White</t>
  </si>
  <si>
    <t>Option Description</t>
  </si>
  <si>
    <t>Option Code</t>
  </si>
  <si>
    <t>Option Unit Price</t>
  </si>
  <si>
    <t>Add Option</t>
  </si>
  <si>
    <t>Spray-On Bedliner</t>
  </si>
  <si>
    <t>CGN</t>
  </si>
  <si>
    <t>AK0</t>
  </si>
  <si>
    <t>K34</t>
  </si>
  <si>
    <t>V76</t>
  </si>
  <si>
    <t>G80</t>
  </si>
  <si>
    <t>JL1</t>
  </si>
  <si>
    <t>Z82</t>
  </si>
  <si>
    <t>NZZ</t>
  </si>
  <si>
    <t>Cost for Each Vehicle Plus Options</t>
  </si>
  <si>
    <t>1 EA</t>
  </si>
  <si>
    <t>Additional Costs</t>
  </si>
  <si>
    <t>0.35% Contract Administrative Fee</t>
  </si>
  <si>
    <t>LA DEQ Waste Tire Fee (5 tires X $2.25 each)</t>
  </si>
  <si>
    <t>LA Safety Inspection Sticker - 1 Year</t>
  </si>
  <si>
    <t>Total Cost for Each Vehicle</t>
  </si>
  <si>
    <t>Total Cost for All Vehicles</t>
  </si>
  <si>
    <t>Agency  Information</t>
  </si>
  <si>
    <t>Contact Name:</t>
  </si>
  <si>
    <t>Agency Name</t>
  </si>
  <si>
    <t>Phone:</t>
  </si>
  <si>
    <t>LPAA Approval No</t>
  </si>
  <si>
    <t>Email:</t>
  </si>
  <si>
    <t>Shopping Cart</t>
  </si>
  <si>
    <t>Vendor Information</t>
  </si>
  <si>
    <t>Eric Meyers</t>
  </si>
  <si>
    <t xml:space="preserve">Vendor No. </t>
  </si>
  <si>
    <t>225-268-7160</t>
  </si>
  <si>
    <t>eric.meyers@gerrylane.com</t>
  </si>
  <si>
    <t>(GXD) Sterling Gray Metallic</t>
  </si>
  <si>
    <t>BASE VEHICLE</t>
  </si>
  <si>
    <t>OPTIONAL CONFIGURATION</t>
  </si>
  <si>
    <t>AVAILABLE EXTERIOR COLORS</t>
  </si>
  <si>
    <t>OPTIONAL EQUIPMENT</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</si>
  <si>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</si>
  <si>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Trailer Brake Controller 
(Requires (Z82) Trailering Package)</t>
  </si>
  <si>
    <t>Cruise Control, Electronic Steering Wheel-Mounted
(Included with (ZLQ) WT Fleet Convenience Package, (PCV) WT Convenience Package)</t>
  </si>
  <si>
    <t>Recovery Hooks (2WD; STD on 4WD)</t>
  </si>
  <si>
    <t>PO #__________________________________</t>
  </si>
  <si>
    <t xml:space="preserve"> </t>
  </si>
  <si>
    <t>Chevrolet Silverado
1500 Reg. Cab</t>
  </si>
  <si>
    <t>CC15703</t>
  </si>
  <si>
    <t>1500 REG CAB SWB 2WD</t>
  </si>
  <si>
    <t>1500 REG CAB SWB 4WD</t>
  </si>
  <si>
    <t>CK15703</t>
  </si>
  <si>
    <t>ZL3</t>
  </si>
  <si>
    <t>WT Convenience Package includes (AKO) Deep Tinted Glass, (BTV) Remote Vehicle Starter System, (C49) Rear Window Defogger, (KC9) 120-volt bed-mounted power outlet, (KI4) 120-volt interior panel outlet, (QT5) EZ-Lift Tailgate, (PZ8) Hitch View, and (UTJ) Theft Deterrent System</t>
  </si>
  <si>
    <r>
      <t xml:space="preserve">Work Truck Package includes (NZZ) Skid-Plates, (NQH) Two-speed transfer case, (JHD) Hill Descent Control and (RC5) 265/70r17 All-Terrain Tires </t>
    </r>
    <r>
      <rPr>
        <b/>
        <sz val="12"/>
        <color theme="1"/>
        <rFont val="Calibri"/>
        <family val="2"/>
        <scheme val="minor"/>
      </rPr>
      <t>(Requires 4WD)</t>
    </r>
  </si>
  <si>
    <t>BAQ</t>
  </si>
  <si>
    <r>
      <t xml:space="preserve">Deep Tint Glass Included and </t>
    </r>
    <r>
      <rPr>
        <b/>
        <sz val="12"/>
        <color rgb="FF000000"/>
        <rFont val="Calibri"/>
        <family val="2"/>
        <scheme val="minor"/>
      </rPr>
      <t>only available with (ZL3) WT Convenience Package</t>
    </r>
  </si>
  <si>
    <t xml:space="preserve">Auto-locking rear differential </t>
  </si>
  <si>
    <t>Trailering Package (STD)</t>
  </si>
  <si>
    <r>
      <t xml:space="preserve">Skid Plates 
</t>
    </r>
    <r>
      <rPr>
        <b/>
        <sz val="12"/>
        <color theme="1"/>
        <rFont val="Calibri"/>
        <family val="2"/>
        <scheme val="minor"/>
      </rPr>
      <t>(Requires 4WD)Included and only available with (BAQ) Work Truck Package</t>
    </r>
  </si>
  <si>
    <t xml:space="preserve">Tires, LT265/70R17C all-terrain, blackwall </t>
  </si>
  <si>
    <t>RC5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</si>
</sst>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44" formatCode="_(&quot;$&quot;* #,##0.00_);_(&quot;$&quot;* \(#,##0.00\);_(&quot;$&quot;* &quot;-&quot;??_);_(@_)"/>
    <numFmt numFmtId="164" formatCode="[&lt;=9999999]###\-####;\(###\)\ ###\-####"/>
  </numFmts>
  <fonts count="16" x14ac:knownFonts="1">
    <font>
      <sz val="11"/>
      <color theme="1"/>
      <name val="Calibri"/>
      <family val="2"/>
      <scheme val="minor"/>
    </font>
    <font>
      <sz val="11"/>
      <color theme="1"/>
      <name val="Calibri"/>
      <family val="2"/>
      <scheme val="minor"/>
    </font>
    <font>
      <b/>
      <sz val="16"/>
      <color theme="1"/>
      <name val="Calibri"/>
      <family val="2"/>
      <scheme val="minor"/>
    </font>
    <font>
      <b/>
      <sz val="14"/>
      <color theme="1"/>
      <name val="Calibri"/>
      <family val="2"/>
      <scheme val="minor"/>
    </font>
    <font>
      <b/>
      <sz val="11"/>
      <color theme="1"/>
      <name val="Calibri"/>
      <family val="2"/>
      <scheme val="minor"/>
    </font>
    <font>
      <sz val="11"/>
      <name val="Calibri"/>
      <family val="2"/>
      <scheme val="minor"/>
    </font>
    <font>
      <sz val="14"/>
      <color theme="1"/>
      <name val="Calibri"/>
      <family val="2"/>
      <scheme val="minor"/>
    </font>
    <font>
      <b/>
      <sz val="16"/>
      <name val="Calibri"/>
      <family val="2"/>
      <scheme val="minor"/>
    </font>
    <font>
      <sz val="16"/>
      <color theme="1"/>
      <name val="Calibri"/>
      <family val="2"/>
      <scheme val="minor"/>
    </font>
    <font>
      <b/>
      <sz val="12"/>
      <color theme="1"/>
      <name val="Calibri"/>
      <family val="2"/>
      <scheme val="minor"/>
    </font>
    <font>
      <sz val="12"/>
      <color theme="1"/>
      <name val="Calibri"/>
      <family val="2"/>
      <scheme val="minor"/>
    </font>
    <font>
      <b/>
      <u/>
      <sz val="14"/>
      <color rgb="FFFF0000"/>
      <name val="Calibri"/>
      <family val="2"/>
      <scheme val="minor"/>
    </font>
    <font>
      <sz val="12"/>
      <name val="Calibri"/>
      <family val="2"/>
      <scheme val="minor"/>
    </font>
    <font>
      <b/>
      <sz val="12"/>
      <color rgb="FF000000"/>
      <name val="Calibri"/>
      <family val="2"/>
      <scheme val="minor"/>
    </font>
    <font>
      <sz val="12"/>
      <color rgb="FF000000"/>
      <name val="Calibri"/>
      <family val="2"/>
      <scheme val="minor"/>
    </font>
    <font>
      <sz val="11"/>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19">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4">
    <xf numFmtId="0" fontId="0" fillId="0" borderId="0" xfId="0"/>
    <xf numFmtId="0" fontId="2" fillId="0" borderId="3" xfId="0" applyFont="1" applyBorder="1" applyAlignment="1" applyProtection="1">
      <alignment horizontal="center"/>
      <protection hidden="1"/>
    </xf>
    <xf numFmtId="0" fontId="6" fillId="0" borderId="0" xfId="0" applyFont="1"/>
    <xf numFmtId="0" fontId="3" fillId="0" borderId="5" xfId="0" applyFont="1" applyBorder="1" applyAlignment="1" applyProtection="1">
      <alignment horizontal="center"/>
      <protection hidden="1"/>
    </xf>
    <xf numFmtId="0" fontId="7" fillId="0" borderId="6" xfId="0" applyFont="1" applyBorder="1" applyAlignment="1" applyProtection="1">
      <alignment horizontal="center"/>
      <protection hidden="1"/>
    </xf>
    <xf numFmtId="0" fontId="2" fillId="0" borderId="3" xfId="0" applyFont="1" applyBorder="1" applyAlignment="1" applyProtection="1">
      <alignment horizontal="center" wrapText="1"/>
      <protection hidden="1"/>
    </xf>
    <xf numFmtId="0" fontId="0" fillId="0" borderId="0" xfId="0" applyAlignment="1">
      <alignment wrapText="1"/>
    </xf>
    <xf numFmtId="0" fontId="0" fillId="0" borderId="0" xfId="0" applyAlignment="1">
      <alignment horizontal="right"/>
    </xf>
    <xf numFmtId="1" fontId="0" fillId="0" borderId="0" xfId="0" applyNumberFormat="1"/>
    <xf numFmtId="1" fontId="6" fillId="0" borderId="0" xfId="0" applyNumberFormat="1" applyFont="1"/>
    <xf numFmtId="0" fontId="5" fillId="4" borderId="3" xfId="0" applyFont="1" applyFill="1" applyBorder="1" applyAlignment="1" applyProtection="1">
      <alignment wrapText="1"/>
      <protection hidden="1"/>
    </xf>
    <xf numFmtId="0" fontId="2" fillId="3" borderId="3" xfId="0" applyFont="1" applyFill="1" applyBorder="1" applyAlignment="1" applyProtection="1">
      <alignment horizontal="center"/>
      <protection hidden="1"/>
    </xf>
    <xf numFmtId="0" fontId="10" fillId="0" borderId="3" xfId="0" applyFont="1" applyBorder="1" applyAlignment="1" applyProtection="1">
      <alignment horizontal="center" wrapText="1"/>
      <protection hidden="1"/>
    </xf>
    <xf numFmtId="0" fontId="9" fillId="0" borderId="3" xfId="0" applyFont="1" applyBorder="1" applyAlignment="1" applyProtection="1">
      <alignment wrapText="1"/>
      <protection hidden="1"/>
    </xf>
    <xf numFmtId="0" fontId="9" fillId="0" borderId="3" xfId="0" applyFont="1" applyBorder="1" applyProtection="1">
      <protection hidden="1"/>
    </xf>
    <xf numFmtId="1" fontId="10" fillId="0" borderId="0" xfId="0" applyNumberFormat="1" applyFont="1"/>
    <xf numFmtId="0" fontId="10" fillId="0" borderId="0" xfId="0" applyFont="1"/>
    <xf numFmtId="0" fontId="12" fillId="0" borderId="3" xfId="0" applyFont="1" applyBorder="1" applyProtection="1">
      <protection hidden="1"/>
    </xf>
    <xf numFmtId="0" fontId="12" fillId="5" borderId="3" xfId="0" applyFont="1" applyFill="1" applyBorder="1" applyProtection="1">
      <protection locked="0"/>
    </xf>
    <xf numFmtId="1" fontId="12" fillId="0" borderId="0" xfId="0" applyNumberFormat="1" applyFont="1"/>
    <xf numFmtId="0" fontId="12" fillId="0" borderId="0" xfId="0" applyFont="1"/>
    <xf numFmtId="0" fontId="10" fillId="5" borderId="3" xfId="0" applyFont="1" applyFill="1" applyBorder="1" applyAlignment="1" applyProtection="1">
      <alignment horizontal="center" wrapText="1"/>
      <protection locked="0"/>
    </xf>
    <xf numFmtId="0" fontId="10" fillId="5" borderId="4" xfId="0" applyFont="1" applyFill="1" applyBorder="1" applyAlignment="1" applyProtection="1">
      <alignment horizontal="center" wrapText="1"/>
      <protection locked="0"/>
    </xf>
    <xf numFmtId="44" fontId="10" fillId="0" borderId="3" xfId="1" applyFont="1" applyBorder="1" applyAlignment="1" applyProtection="1">
      <protection hidden="1"/>
    </xf>
    <xf numFmtId="44" fontId="10" fillId="0" borderId="3" xfId="1" applyFont="1" applyFill="1" applyBorder="1" applyAlignment="1" applyProtection="1">
      <protection hidden="1"/>
    </xf>
    <xf numFmtId="0" fontId="10" fillId="0" borderId="3" xfId="0" applyFont="1" applyBorder="1" applyProtection="1">
      <protection hidden="1"/>
    </xf>
    <xf numFmtId="0" fontId="10" fillId="0" borderId="3" xfId="0" applyFont="1" applyBorder="1"/>
    <xf numFmtId="0" fontId="10" fillId="0" borderId="3" xfId="0" applyFont="1" applyBorder="1" applyAlignment="1" applyProtection="1">
      <alignment wrapText="1"/>
      <protection hidden="1"/>
    </xf>
    <xf numFmtId="0" fontId="10" fillId="0" borderId="1" xfId="0" applyFont="1" applyBorder="1" applyAlignment="1" applyProtection="1">
      <alignment wrapText="1"/>
      <protection hidden="1"/>
    </xf>
    <xf numFmtId="0" fontId="10" fillId="0" borderId="8" xfId="0" applyFont="1" applyBorder="1" applyAlignment="1" applyProtection="1">
      <alignment wrapText="1"/>
      <protection hidden="1"/>
    </xf>
    <xf numFmtId="0" fontId="3" fillId="3" borderId="2" xfId="0" applyFont="1" applyFill="1" applyBorder="1" applyAlignment="1" applyProtection="1">
      <alignment horizontal="centerContinuous"/>
      <protection hidden="1"/>
    </xf>
    <xf numFmtId="0" fontId="3" fillId="3" borderId="1" xfId="0" applyFont="1" applyFill="1" applyBorder="1" applyAlignment="1" applyProtection="1">
      <alignment horizontal="centerContinuous" wrapText="1"/>
      <protection hidden="1"/>
    </xf>
    <xf numFmtId="0" fontId="3" fillId="3" borderId="1" xfId="0" applyFont="1" applyFill="1" applyBorder="1" applyAlignment="1" applyProtection="1">
      <alignment horizontal="centerContinuous"/>
      <protection hidden="1"/>
    </xf>
    <xf numFmtId="0" fontId="3" fillId="3" borderId="3" xfId="0" applyFont="1" applyFill="1" applyBorder="1" applyAlignment="1" applyProtection="1">
      <alignment horizontal="centerContinuous"/>
      <protection hidden="1"/>
    </xf>
    <xf numFmtId="0" fontId="3" fillId="3" borderId="7" xfId="0" applyFont="1" applyFill="1" applyBorder="1" applyAlignment="1" applyProtection="1">
      <alignment horizontal="centerContinuous"/>
      <protection hidden="1"/>
    </xf>
    <xf numFmtId="1" fontId="8" fillId="0" borderId="0" xfId="0" applyNumberFormat="1" applyFont="1" applyAlignment="1">
      <alignment horizontal="center"/>
    </xf>
    <xf numFmtId="0" fontId="8" fillId="0" borderId="0" xfId="0" applyFont="1" applyAlignment="1">
      <alignment horizontal="center"/>
    </xf>
    <xf numFmtId="1" fontId="6" fillId="0" borderId="0" xfId="0" applyNumberFormat="1" applyFont="1" applyAlignment="1">
      <alignment horizontal="center"/>
    </xf>
    <xf numFmtId="0" fontId="6" fillId="0" borderId="0" xfId="0" applyFont="1" applyAlignment="1">
      <alignment horizontal="center"/>
    </xf>
    <xf numFmtId="0" fontId="10" fillId="4" borderId="8" xfId="0" applyFont="1" applyFill="1" applyBorder="1" applyAlignment="1" applyProtection="1">
      <alignment horizontal="centerContinuous" wrapText="1"/>
      <protection hidden="1"/>
    </xf>
    <xf numFmtId="44" fontId="10" fillId="4" borderId="3" xfId="0" applyNumberFormat="1" applyFont="1" applyFill="1" applyBorder="1" applyProtection="1">
      <protection hidden="1"/>
    </xf>
    <xf numFmtId="0" fontId="10" fillId="0" borderId="3" xfId="0" applyFont="1" applyBorder="1" applyAlignment="1" applyProtection="1">
      <alignment horizontal="centerContinuous"/>
      <protection hidden="1"/>
    </xf>
    <xf numFmtId="0" fontId="3" fillId="3" borderId="6" xfId="0" applyFont="1" applyFill="1" applyBorder="1" applyAlignment="1" applyProtection="1">
      <alignment horizontal="centerContinuous"/>
      <protection hidden="1"/>
    </xf>
    <xf numFmtId="0" fontId="3" fillId="3" borderId="4" xfId="0" applyFont="1" applyFill="1" applyBorder="1" applyAlignment="1" applyProtection="1">
      <alignment horizontal="centerContinuous"/>
      <protection hidden="1"/>
    </xf>
    <xf numFmtId="0" fontId="10" fillId="0" borderId="14" xfId="0" applyFont="1" applyBorder="1" applyAlignment="1" applyProtection="1">
      <alignment horizontal="centerContinuous"/>
      <protection hidden="1"/>
    </xf>
    <xf numFmtId="0" fontId="10" fillId="0" borderId="2" xfId="0" applyFont="1" applyBorder="1" applyAlignment="1" applyProtection="1">
      <alignment horizontal="centerContinuous"/>
      <protection hidden="1"/>
    </xf>
    <xf numFmtId="0" fontId="10" fillId="0" borderId="15" xfId="0" applyFont="1" applyBorder="1" applyProtection="1">
      <protection hidden="1"/>
    </xf>
    <xf numFmtId="0" fontId="10" fillId="0" borderId="4" xfId="0" applyFont="1" applyBorder="1" applyProtection="1">
      <protection hidden="1"/>
    </xf>
    <xf numFmtId="0" fontId="10" fillId="0" borderId="5" xfId="0" applyFont="1" applyBorder="1" applyAlignment="1" applyProtection="1">
      <alignment horizontal="centerContinuous"/>
      <protection hidden="1"/>
    </xf>
    <xf numFmtId="0" fontId="10" fillId="0" borderId="1" xfId="0" applyFont="1" applyBorder="1" applyAlignment="1" applyProtection="1">
      <alignment horizontal="centerContinuous"/>
      <protection hidden="1"/>
    </xf>
    <xf numFmtId="0" fontId="10" fillId="0" borderId="8" xfId="0" applyFont="1" applyBorder="1" applyProtection="1">
      <protection hidden="1"/>
    </xf>
    <xf numFmtId="0" fontId="10" fillId="0" borderId="8" xfId="0" applyFont="1" applyBorder="1"/>
    <xf numFmtId="0" fontId="3" fillId="3" borderId="16" xfId="0" applyFont="1" applyFill="1" applyBorder="1" applyAlignment="1" applyProtection="1">
      <alignment horizontal="centerContinuous"/>
      <protection hidden="1"/>
    </xf>
    <xf numFmtId="0" fontId="10" fillId="5" borderId="14" xfId="0" applyFont="1" applyFill="1" applyBorder="1" applyAlignment="1" applyProtection="1">
      <alignment wrapText="1"/>
      <protection locked="0"/>
    </xf>
    <xf numFmtId="0" fontId="10" fillId="5" borderId="15" xfId="0" applyFont="1" applyFill="1" applyBorder="1" applyAlignment="1" applyProtection="1">
      <alignment wrapText="1"/>
      <protection locked="0"/>
    </xf>
    <xf numFmtId="0" fontId="10" fillId="5" borderId="5" xfId="0" applyFont="1" applyFill="1" applyBorder="1" applyAlignment="1" applyProtection="1">
      <alignment wrapText="1"/>
      <protection locked="0"/>
    </xf>
    <xf numFmtId="0" fontId="10" fillId="5" borderId="8" xfId="0" applyFont="1" applyFill="1" applyBorder="1" applyAlignment="1" applyProtection="1">
      <alignment wrapText="1"/>
      <protection locked="0"/>
    </xf>
    <xf numFmtId="164" fontId="10" fillId="0" borderId="12" xfId="0" applyNumberFormat="1" applyFont="1" applyBorder="1"/>
    <xf numFmtId="164" fontId="10" fillId="0" borderId="13" xfId="0" applyNumberFormat="1" applyFont="1" applyBorder="1"/>
    <xf numFmtId="164" fontId="10" fillId="0" borderId="14" xfId="0" applyNumberFormat="1" applyFont="1" applyBorder="1"/>
    <xf numFmtId="0" fontId="10" fillId="0" borderId="5" xfId="0" applyFont="1" applyBorder="1"/>
    <xf numFmtId="0" fontId="10" fillId="0" borderId="5" xfId="0" applyFont="1" applyBorder="1" applyAlignment="1">
      <alignment horizontal="right"/>
    </xf>
    <xf numFmtId="164" fontId="10" fillId="0" borderId="2" xfId="0" applyNumberFormat="1" applyFont="1" applyBorder="1"/>
    <xf numFmtId="0" fontId="10" fillId="0" borderId="1" xfId="0" applyFont="1" applyBorder="1"/>
    <xf numFmtId="0" fontId="10" fillId="0" borderId="14" xfId="0" applyFont="1" applyBorder="1"/>
    <xf numFmtId="0" fontId="10" fillId="0" borderId="15" xfId="0" applyFont="1" applyBorder="1"/>
    <xf numFmtId="0" fontId="4" fillId="0" borderId="0" xfId="0" applyFont="1"/>
    <xf numFmtId="0" fontId="4" fillId="0" borderId="0" xfId="0" applyFont="1" applyAlignment="1">
      <alignment wrapText="1"/>
    </xf>
    <xf numFmtId="1" fontId="4" fillId="0" borderId="0" xfId="0" applyNumberFormat="1" applyFont="1"/>
    <xf numFmtId="14" fontId="4" fillId="0" borderId="0" xfId="0" applyNumberFormat="1" applyFont="1"/>
    <xf numFmtId="0" fontId="11" fillId="2" borderId="9" xfId="0" applyFont="1" applyFill="1" applyBorder="1" applyAlignment="1" applyProtection="1">
      <alignment horizontal="centerContinuous"/>
      <protection hidden="1"/>
    </xf>
    <xf numFmtId="0" fontId="6" fillId="2" borderId="10" xfId="0" applyFont="1" applyFill="1" applyBorder="1" applyAlignment="1" applyProtection="1">
      <alignment horizontal="centerContinuous"/>
      <protection hidden="1"/>
    </xf>
    <xf numFmtId="0" fontId="6" fillId="2" borderId="11" xfId="0" applyFont="1" applyFill="1" applyBorder="1" applyAlignment="1" applyProtection="1">
      <alignment horizontal="centerContinuous"/>
      <protection hidden="1"/>
    </xf>
    <xf numFmtId="0" fontId="12" fillId="0" borderId="6" xfId="0" applyFont="1" applyBorder="1" applyAlignment="1" applyProtection="1">
      <alignment horizontal="center"/>
      <protection hidden="1"/>
    </xf>
    <xf numFmtId="0" fontId="3" fillId="0" borderId="3" xfId="0" applyFont="1" applyBorder="1" applyAlignment="1" applyProtection="1">
      <alignment horizontal="center"/>
      <protection hidden="1"/>
    </xf>
    <xf numFmtId="0" fontId="10" fillId="0" borderId="8" xfId="0" applyFont="1" applyBorder="1" applyAlignment="1" applyProtection="1">
      <alignment horizontal="centerContinuous"/>
      <protection hidden="1"/>
    </xf>
    <xf numFmtId="0" fontId="3" fillId="3" borderId="14" xfId="0" applyFont="1" applyFill="1" applyBorder="1" applyAlignment="1" applyProtection="1">
      <alignment horizontal="centerContinuous"/>
      <protection hidden="1"/>
    </xf>
    <xf numFmtId="0" fontId="3" fillId="3" borderId="15" xfId="0" applyFont="1" applyFill="1" applyBorder="1" applyAlignment="1" applyProtection="1">
      <alignment horizontal="centerContinuous"/>
      <protection hidden="1"/>
    </xf>
    <xf numFmtId="0" fontId="12" fillId="0" borderId="3" xfId="0" applyFont="1" applyBorder="1" applyAlignment="1" applyProtection="1">
      <alignment wrapText="1"/>
      <protection hidden="1"/>
    </xf>
    <xf numFmtId="44" fontId="10" fillId="0" borderId="3" xfId="0" applyNumberFormat="1" applyFont="1" applyBorder="1" applyProtection="1">
      <protection hidden="1"/>
    </xf>
    <xf numFmtId="0" fontId="3" fillId="3" borderId="5" xfId="0" applyFont="1" applyFill="1" applyBorder="1" applyAlignment="1" applyProtection="1">
      <alignment horizontal="centerContinuous" wrapText="1"/>
      <protection hidden="1"/>
    </xf>
    <xf numFmtId="0" fontId="3" fillId="3" borderId="8" xfId="0" applyFont="1" applyFill="1" applyBorder="1" applyAlignment="1" applyProtection="1">
      <alignment horizontal="centerContinuous" wrapText="1"/>
      <protection hidden="1"/>
    </xf>
    <xf numFmtId="0" fontId="10" fillId="0" borderId="5" xfId="0" applyFont="1" applyBorder="1" applyAlignment="1" applyProtection="1">
      <alignment horizontal="center" wrapText="1"/>
      <protection hidden="1"/>
    </xf>
    <xf numFmtId="0" fontId="3" fillId="3" borderId="5" xfId="0" applyFont="1" applyFill="1" applyBorder="1" applyAlignment="1" applyProtection="1">
      <alignment horizontal="centerContinuous"/>
      <protection hidden="1"/>
    </xf>
    <xf numFmtId="0" fontId="3" fillId="3" borderId="8" xfId="0" applyFont="1" applyFill="1" applyBorder="1" applyAlignment="1" applyProtection="1">
      <alignment horizontal="centerContinuous"/>
      <protection hidden="1"/>
    </xf>
    <xf numFmtId="44" fontId="10" fillId="0" borderId="3" xfId="0" applyNumberFormat="1" applyFont="1" applyBorder="1" applyAlignment="1" applyProtection="1">
      <alignment horizontal="center"/>
      <protection hidden="1"/>
    </xf>
    <xf numFmtId="44" fontId="10" fillId="0" borderId="8" xfId="0" applyNumberFormat="1" applyFont="1" applyBorder="1" applyProtection="1">
      <protection hidden="1"/>
    </xf>
    <xf numFmtId="44" fontId="10" fillId="0" borderId="17" xfId="0" applyNumberFormat="1" applyFont="1" applyBorder="1" applyProtection="1">
      <protection hidden="1"/>
    </xf>
    <xf numFmtId="0" fontId="10" fillId="5" borderId="3" xfId="0" applyFont="1" applyFill="1" applyBorder="1" applyAlignment="1" applyProtection="1">
      <alignment horizontal="left" wrapText="1"/>
      <protection locked="0"/>
    </xf>
    <xf numFmtId="0" fontId="10" fillId="5" borderId="3" xfId="0" applyFont="1" applyFill="1" applyBorder="1" applyAlignment="1" applyProtection="1">
      <alignment horizontal="left"/>
      <protection locked="0"/>
    </xf>
    <xf numFmtId="0" fontId="9" fillId="0" borderId="5" xfId="0" applyFont="1" applyBorder="1" applyAlignment="1">
      <alignment horizontal="right"/>
    </xf>
    <xf numFmtId="0" fontId="9" fillId="0" borderId="3" xfId="0" applyFont="1" applyBorder="1" applyAlignment="1">
      <alignment horizontal="center"/>
    </xf>
    <xf numFmtId="0" fontId="10" fillId="5" borderId="3" xfId="0" applyFont="1" applyFill="1" applyBorder="1" applyAlignment="1" applyProtection="1">
      <alignment horizontal="center"/>
      <protection locked="0"/>
    </xf>
    <xf numFmtId="0" fontId="7" fillId="4" borderId="18" xfId="0" applyFont="1" applyFill="1" applyBorder="1" applyAlignment="1" applyProtection="1">
      <alignment horizontal="center" wrapText="1"/>
      <protection hidden="1"/>
    </xf>
    <xf numFmtId="0" fontId="9" fillId="0" borderId="3" xfId="0" applyFont="1" applyBorder="1" applyAlignment="1" applyProtection="1">
      <alignment horizontal="center" wrapText="1"/>
      <protection hidden="1"/>
    </xf>
    <xf numFmtId="0" fontId="9" fillId="0" borderId="5" xfId="0" applyFont="1" applyBorder="1" applyAlignment="1" applyProtection="1">
      <alignment horizontal="centerContinuous"/>
      <protection hidden="1"/>
    </xf>
    <xf numFmtId="6" fontId="10" fillId="0" borderId="3" xfId="1" applyNumberFormat="1" applyFont="1" applyBorder="1" applyProtection="1">
      <protection hidden="1"/>
    </xf>
    <xf numFmtId="0" fontId="13" fillId="0" borderId="3" xfId="0" applyFont="1" applyBorder="1" applyAlignment="1">
      <alignment wrapText="1"/>
    </xf>
    <xf numFmtId="0" fontId="12" fillId="0" borderId="3" xfId="0" applyFont="1" applyBorder="1"/>
    <xf numFmtId="8" fontId="12" fillId="0" borderId="3" xfId="0" applyNumberFormat="1" applyFont="1" applyBorder="1"/>
    <xf numFmtId="0" fontId="14" fillId="0" borderId="3" xfId="0" applyFont="1" applyBorder="1" applyAlignment="1">
      <alignment wrapText="1"/>
    </xf>
    <xf numFmtId="0" fontId="14" fillId="0" borderId="3" xfId="0" applyFont="1" applyBorder="1" applyAlignment="1">
      <alignment horizontal="center" wrapText="1"/>
    </xf>
    <xf numFmtId="8" fontId="14" fillId="0" borderId="3" xfId="0" applyNumberFormat="1" applyFont="1" applyBorder="1"/>
    <xf numFmtId="0" fontId="15" fillId="0" borderId="0" xfId="0" applyFon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2"/>
  <sheetViews>
    <sheetView tabSelected="1" view="pageLayout" topLeftCell="A2" zoomScaleNormal="100" zoomScaleSheetLayoutView="130" workbookViewId="0">
      <selection activeCell="H23" sqref="H23"/>
    </sheetView>
  </sheetViews>
  <sheetFormatPr defaultColWidth="8.140625" defaultRowHeight="15" x14ac:dyDescent="0.25"/>
  <cols>
    <col min="1" max="1" width="38.28515625" customWidth="1"/>
    <col min="2" max="2" width="15.5703125" style="6" bestFit="1" customWidth="1"/>
    <col min="3" max="3" width="16.28515625" bestFit="1" customWidth="1"/>
    <col min="4" max="4" width="17.28515625" bestFit="1" customWidth="1"/>
    <col min="5" max="5" width="18.42578125" bestFit="1" customWidth="1"/>
    <col min="6" max="6" width="12.140625" style="8" customWidth="1"/>
  </cols>
  <sheetData>
    <row r="1" spans="1:6" s="66" customFormat="1" x14ac:dyDescent="0.25">
      <c r="A1" s="66" t="s">
        <v>58</v>
      </c>
      <c r="B1" s="67"/>
      <c r="E1" s="69">
        <v>46327</v>
      </c>
      <c r="F1" s="68"/>
    </row>
    <row r="2" spans="1:6" ht="27" customHeight="1" x14ac:dyDescent="0.3">
      <c r="A2" s="70" t="s">
        <v>0</v>
      </c>
      <c r="B2" s="71"/>
      <c r="C2" s="71"/>
      <c r="D2" s="71"/>
      <c r="E2" s="72"/>
    </row>
    <row r="3" spans="1:6" s="36" customFormat="1" ht="42" x14ac:dyDescent="0.35">
      <c r="A3" s="93" t="s">
        <v>60</v>
      </c>
      <c r="B3" s="5" t="s">
        <v>2</v>
      </c>
      <c r="C3" s="1">
        <v>70</v>
      </c>
      <c r="D3" s="4" t="s">
        <v>3</v>
      </c>
      <c r="E3" s="73" t="s">
        <v>4</v>
      </c>
      <c r="F3" s="35"/>
    </row>
    <row r="4" spans="1:6" s="38" customFormat="1" ht="18.75" x14ac:dyDescent="0.3">
      <c r="A4" s="74" t="s">
        <v>5</v>
      </c>
      <c r="B4" s="94">
        <v>4400036790</v>
      </c>
      <c r="C4" s="3" t="s">
        <v>6</v>
      </c>
      <c r="D4" s="95" t="s">
        <v>7</v>
      </c>
      <c r="E4" s="75"/>
      <c r="F4" s="37"/>
    </row>
    <row r="5" spans="1:6" s="2" customFormat="1" ht="18.75" x14ac:dyDescent="0.3">
      <c r="A5" s="76" t="s">
        <v>50</v>
      </c>
      <c r="B5" s="30"/>
      <c r="C5" s="30"/>
      <c r="D5" s="30"/>
      <c r="E5" s="77"/>
      <c r="F5" s="9"/>
    </row>
    <row r="6" spans="1:6" s="16" customFormat="1" ht="15.75" x14ac:dyDescent="0.25">
      <c r="A6" s="14" t="s">
        <v>8</v>
      </c>
      <c r="B6" s="13" t="s">
        <v>9</v>
      </c>
      <c r="C6" s="14" t="s">
        <v>10</v>
      </c>
      <c r="D6" s="14" t="s">
        <v>11</v>
      </c>
      <c r="E6" s="14" t="s">
        <v>12</v>
      </c>
      <c r="F6" s="15"/>
    </row>
    <row r="7" spans="1:6" s="20" customFormat="1" ht="15.75" x14ac:dyDescent="0.25">
      <c r="A7" s="78" t="s">
        <v>62</v>
      </c>
      <c r="B7" s="17" t="s">
        <v>61</v>
      </c>
      <c r="C7" s="96">
        <v>35263</v>
      </c>
      <c r="D7" s="18"/>
      <c r="E7" s="79">
        <f>C7*D7</f>
        <v>0</v>
      </c>
      <c r="F7" s="19"/>
    </row>
    <row r="8" spans="1:6" ht="18.75" customHeight="1" x14ac:dyDescent="0.3">
      <c r="A8" s="80" t="s">
        <v>51</v>
      </c>
      <c r="B8" s="31"/>
      <c r="C8" s="31"/>
      <c r="D8" s="31"/>
      <c r="E8" s="81"/>
    </row>
    <row r="9" spans="1:6" s="16" customFormat="1" ht="15.75" x14ac:dyDescent="0.25">
      <c r="A9" s="13" t="s">
        <v>13</v>
      </c>
      <c r="B9" s="13" t="s">
        <v>9</v>
      </c>
      <c r="C9" s="14" t="s">
        <v>10</v>
      </c>
      <c r="D9" s="14" t="s">
        <v>11</v>
      </c>
      <c r="E9" s="14" t="s">
        <v>12</v>
      </c>
      <c r="F9" s="15"/>
    </row>
    <row r="10" spans="1:6" s="20" customFormat="1" ht="15.75" x14ac:dyDescent="0.25">
      <c r="A10" s="97" t="s">
        <v>63</v>
      </c>
      <c r="B10" s="98" t="s">
        <v>64</v>
      </c>
      <c r="C10" s="99">
        <v>39863.599999999999</v>
      </c>
      <c r="D10" s="18"/>
      <c r="E10" s="79">
        <f>C10*D10</f>
        <v>0</v>
      </c>
      <c r="F10" s="19"/>
    </row>
    <row r="11" spans="1:6" ht="18.75" customHeight="1" x14ac:dyDescent="0.3">
      <c r="A11" s="80" t="s">
        <v>52</v>
      </c>
      <c r="B11" s="31"/>
      <c r="C11" s="31"/>
      <c r="D11" s="31"/>
      <c r="E11" s="81"/>
    </row>
    <row r="12" spans="1:6" s="16" customFormat="1" ht="15.75" customHeight="1" x14ac:dyDescent="0.25">
      <c r="A12" s="12" t="s">
        <v>15</v>
      </c>
      <c r="B12" s="21"/>
      <c r="C12" s="39" t="s">
        <v>49</v>
      </c>
      <c r="D12" s="39"/>
      <c r="E12" s="22" t="s">
        <v>59</v>
      </c>
      <c r="F12" s="15"/>
    </row>
    <row r="13" spans="1:6" s="16" customFormat="1" ht="15.75" customHeight="1" x14ac:dyDescent="0.25">
      <c r="A13" s="82" t="s">
        <v>14</v>
      </c>
      <c r="B13" s="21"/>
      <c r="C13" s="28"/>
      <c r="D13" s="29"/>
      <c r="E13" s="21"/>
      <c r="F13" s="15"/>
    </row>
    <row r="14" spans="1:6" ht="18.75" customHeight="1" x14ac:dyDescent="0.3">
      <c r="A14" s="83" t="s">
        <v>53</v>
      </c>
      <c r="B14" s="32"/>
      <c r="C14" s="32"/>
      <c r="D14" s="32"/>
      <c r="E14" s="84"/>
    </row>
    <row r="15" spans="1:6" s="16" customFormat="1" ht="15.75" x14ac:dyDescent="0.25">
      <c r="A15" s="14" t="s">
        <v>16</v>
      </c>
      <c r="B15" s="13" t="s">
        <v>17</v>
      </c>
      <c r="C15" s="14" t="s">
        <v>18</v>
      </c>
      <c r="D15" s="14" t="s">
        <v>19</v>
      </c>
      <c r="E15" s="14" t="s">
        <v>12</v>
      </c>
      <c r="F15" s="15"/>
    </row>
    <row r="16" spans="1:6" s="16" customFormat="1" ht="126" x14ac:dyDescent="0.25">
      <c r="A16" s="100" t="s">
        <v>66</v>
      </c>
      <c r="B16" s="101" t="s">
        <v>65</v>
      </c>
      <c r="C16" s="102">
        <v>1069.25</v>
      </c>
      <c r="D16" s="92"/>
      <c r="E16" s="40">
        <f>IF(D16="Yes",$C16*SUM($D$7,$D$10),0)</f>
        <v>0</v>
      </c>
      <c r="F16" s="15"/>
    </row>
    <row r="17" spans="1:6" s="16" customFormat="1" ht="75" customHeight="1" x14ac:dyDescent="0.25">
      <c r="A17" s="27" t="s">
        <v>67</v>
      </c>
      <c r="B17" s="12" t="s">
        <v>68</v>
      </c>
      <c r="C17" s="23">
        <v>882.7</v>
      </c>
      <c r="D17" s="92"/>
      <c r="E17" s="40">
        <f>IF(D17="Yes",$C17*SUM($D$7,$D$10),0)</f>
        <v>0</v>
      </c>
      <c r="F17" s="15"/>
    </row>
    <row r="18" spans="1:6" s="16" customFormat="1" ht="15.75" x14ac:dyDescent="0.25">
      <c r="A18" s="27" t="s">
        <v>71</v>
      </c>
      <c r="B18" s="12" t="s">
        <v>27</v>
      </c>
      <c r="C18" s="23">
        <v>0</v>
      </c>
      <c r="D18" s="92"/>
      <c r="E18" s="40">
        <f>IF(D18="Yes",$C18*SUM($D$7,$D$10),0)</f>
        <v>0</v>
      </c>
      <c r="F18" s="15"/>
    </row>
    <row r="19" spans="1:6" s="16" customFormat="1" ht="47.25" x14ac:dyDescent="0.25">
      <c r="A19" s="100" t="s">
        <v>69</v>
      </c>
      <c r="B19" s="12" t="s">
        <v>22</v>
      </c>
      <c r="C19" s="24">
        <v>0</v>
      </c>
      <c r="D19" s="92"/>
      <c r="E19" s="40">
        <f>IF(D19="Yes",$C19*SUM($D$7,$D$10),0)</f>
        <v>0</v>
      </c>
      <c r="F19" s="15"/>
    </row>
    <row r="20" spans="1:6" s="16" customFormat="1" ht="15.75" x14ac:dyDescent="0.25">
      <c r="A20" s="27" t="s">
        <v>20</v>
      </c>
      <c r="B20" s="12" t="s">
        <v>21</v>
      </c>
      <c r="C20" s="23">
        <v>495.95</v>
      </c>
      <c r="D20" s="92"/>
      <c r="E20" s="40">
        <f>IF(D20="Yes",$C20*SUM($D$7,$D$10),0)</f>
        <v>0</v>
      </c>
      <c r="F20" s="15"/>
    </row>
    <row r="21" spans="1:6" s="16" customFormat="1" ht="15.75" x14ac:dyDescent="0.25">
      <c r="A21" s="103" t="s">
        <v>70</v>
      </c>
      <c r="B21" s="12" t="s">
        <v>25</v>
      </c>
      <c r="C21" s="23">
        <v>359.45</v>
      </c>
      <c r="D21" s="92"/>
      <c r="E21" s="40">
        <f t="shared" ref="E21:E24" si="0">IF(D21="Yes",$C21*SUM($D$7,$D$10),0)</f>
        <v>0</v>
      </c>
      <c r="F21" s="15"/>
    </row>
    <row r="22" spans="1:6" s="16" customFormat="1" ht="31.5" x14ac:dyDescent="0.25">
      <c r="A22" s="27" t="s">
        <v>55</v>
      </c>
      <c r="B22" s="12" t="s">
        <v>26</v>
      </c>
      <c r="C22" s="23">
        <v>250.25</v>
      </c>
      <c r="D22" s="92"/>
      <c r="E22" s="40">
        <f t="shared" si="0"/>
        <v>0</v>
      </c>
      <c r="F22" s="15"/>
    </row>
    <row r="23" spans="1:6" s="16" customFormat="1" ht="62.25" customHeight="1" x14ac:dyDescent="0.25">
      <c r="A23" s="27" t="s">
        <v>72</v>
      </c>
      <c r="B23" s="12" t="s">
        <v>28</v>
      </c>
      <c r="C23" s="23">
        <v>136.5</v>
      </c>
      <c r="D23" s="92"/>
      <c r="E23" s="40">
        <f t="shared" si="0"/>
        <v>0</v>
      </c>
      <c r="F23" s="15"/>
    </row>
    <row r="24" spans="1:6" s="16" customFormat="1" ht="28.7" customHeight="1" x14ac:dyDescent="0.25">
      <c r="A24" s="100" t="s">
        <v>73</v>
      </c>
      <c r="B24" s="12" t="s">
        <v>74</v>
      </c>
      <c r="C24" s="23">
        <v>359.45</v>
      </c>
      <c r="D24" s="92"/>
      <c r="E24" s="40">
        <f t="shared" si="0"/>
        <v>0</v>
      </c>
      <c r="F24" s="15"/>
    </row>
    <row r="25" spans="1:6" s="16" customFormat="1" ht="78.75" x14ac:dyDescent="0.25">
      <c r="A25" s="27" t="s">
        <v>56</v>
      </c>
      <c r="B25" s="12" t="s">
        <v>23</v>
      </c>
      <c r="C25" s="24">
        <v>0</v>
      </c>
      <c r="D25" s="92"/>
      <c r="E25" s="40">
        <f>IF(D25="YES","NC",0)</f>
        <v>0</v>
      </c>
      <c r="F25" s="15"/>
    </row>
    <row r="26" spans="1:6" s="16" customFormat="1" ht="15.75" x14ac:dyDescent="0.25">
      <c r="A26" s="27" t="s">
        <v>57</v>
      </c>
      <c r="B26" s="12" t="s">
        <v>24</v>
      </c>
      <c r="C26" s="24">
        <v>0</v>
      </c>
      <c r="D26" s="92"/>
      <c r="E26" s="40">
        <f>IF(D26="YES","NC",0)</f>
        <v>0</v>
      </c>
      <c r="F26" s="15"/>
    </row>
    <row r="27" spans="1:6" ht="15.75" x14ac:dyDescent="0.25">
      <c r="A27" s="41" t="s">
        <v>29</v>
      </c>
      <c r="B27" s="41"/>
      <c r="C27" s="41"/>
      <c r="D27" s="25" t="s">
        <v>30</v>
      </c>
      <c r="E27" s="85">
        <f>IF(SUM(D7:D10)=0,0,SUM(E7:E10,E16:E26)/SUM(D7:D10))</f>
        <v>0</v>
      </c>
    </row>
    <row r="28" spans="1:6" s="16" customFormat="1" ht="18.75" x14ac:dyDescent="0.3">
      <c r="A28" s="42" t="s">
        <v>31</v>
      </c>
      <c r="B28" s="42"/>
      <c r="C28" s="42"/>
      <c r="D28" s="42"/>
      <c r="E28" s="33"/>
      <c r="F28" s="15"/>
    </row>
    <row r="29" spans="1:6" s="16" customFormat="1" ht="15.75" x14ac:dyDescent="0.25">
      <c r="A29" s="48" t="s">
        <v>32</v>
      </c>
      <c r="B29" s="49"/>
      <c r="C29" s="49"/>
      <c r="D29" s="50"/>
      <c r="E29" s="86">
        <f>ROUND(0.0035*E27,2)</f>
        <v>0</v>
      </c>
      <c r="F29" s="15"/>
    </row>
    <row r="30" spans="1:6" s="16" customFormat="1" ht="15.75" x14ac:dyDescent="0.25">
      <c r="A30" s="44" t="s">
        <v>33</v>
      </c>
      <c r="B30" s="45"/>
      <c r="C30" s="45"/>
      <c r="D30" s="46"/>
      <c r="E30" s="86">
        <v>11.25</v>
      </c>
      <c r="F30" s="15"/>
    </row>
    <row r="31" spans="1:6" s="16" customFormat="1" ht="15.75" x14ac:dyDescent="0.25">
      <c r="A31" s="44" t="s">
        <v>34</v>
      </c>
      <c r="B31" s="45"/>
      <c r="C31" s="45"/>
      <c r="D31" s="46"/>
      <c r="E31" s="86">
        <v>18</v>
      </c>
      <c r="F31" s="15"/>
    </row>
    <row r="32" spans="1:6" s="16" customFormat="1" ht="15.75" x14ac:dyDescent="0.25">
      <c r="A32" s="44" t="s">
        <v>35</v>
      </c>
      <c r="B32" s="45"/>
      <c r="C32" s="45"/>
      <c r="D32" s="47" t="s">
        <v>30</v>
      </c>
      <c r="E32" s="86">
        <f>IF(SUM(E27:E31)&lt;100,0,SUM(E27:E31))</f>
        <v>0</v>
      </c>
      <c r="F32" s="15"/>
    </row>
    <row r="33" spans="1:6" ht="16.5" thickBot="1" x14ac:dyDescent="0.3">
      <c r="A33" s="44" t="s">
        <v>36</v>
      </c>
      <c r="B33" s="45"/>
      <c r="C33" s="45"/>
      <c r="D33" s="46" t="str">
        <f>IF(SUM(D$7:D$10)=0,"",IF(SUM($D7:$D10)=1,"1 Vehicle",SUM($D7:$D10)&amp;" Vehicles"))</f>
        <v/>
      </c>
      <c r="E33" s="87">
        <f>E32*SUM($D7:$D10)</f>
        <v>0</v>
      </c>
    </row>
    <row r="34" spans="1:6" s="16" customFormat="1" ht="19.5" thickTop="1" x14ac:dyDescent="0.3">
      <c r="A34" s="43" t="s">
        <v>37</v>
      </c>
      <c r="B34" s="52"/>
      <c r="C34" s="52"/>
      <c r="D34" s="43"/>
      <c r="E34" s="34"/>
      <c r="F34" s="15"/>
    </row>
    <row r="35" spans="1:6" s="16" customFormat="1" ht="15.75" x14ac:dyDescent="0.25">
      <c r="A35" s="61" t="s">
        <v>38</v>
      </c>
      <c r="B35" s="55"/>
      <c r="C35" s="56"/>
      <c r="D35" s="51" t="s">
        <v>39</v>
      </c>
      <c r="E35" s="88"/>
      <c r="F35" s="15"/>
    </row>
    <row r="36" spans="1:6" s="16" customFormat="1" ht="15.75" x14ac:dyDescent="0.25">
      <c r="A36" s="61" t="s">
        <v>40</v>
      </c>
      <c r="B36" s="53"/>
      <c r="C36" s="54"/>
      <c r="D36" s="51" t="s">
        <v>41</v>
      </c>
      <c r="E36" s="89"/>
      <c r="F36" s="15"/>
    </row>
    <row r="37" spans="1:6" ht="15.75" x14ac:dyDescent="0.25">
      <c r="A37" s="61" t="s">
        <v>42</v>
      </c>
      <c r="B37" s="53"/>
      <c r="C37" s="54"/>
      <c r="D37" s="51" t="s">
        <v>43</v>
      </c>
      <c r="E37" s="89"/>
    </row>
    <row r="38" spans="1:6" s="16" customFormat="1" ht="18.75" x14ac:dyDescent="0.3">
      <c r="A38" s="33" t="s">
        <v>44</v>
      </c>
      <c r="B38" s="52"/>
      <c r="C38" s="52"/>
      <c r="D38" s="33"/>
      <c r="E38" s="33"/>
      <c r="F38" s="15"/>
    </row>
    <row r="39" spans="1:6" s="16" customFormat="1" ht="15.75" x14ac:dyDescent="0.25">
      <c r="A39" s="90" t="s">
        <v>7</v>
      </c>
      <c r="B39" s="60" t="s">
        <v>45</v>
      </c>
      <c r="C39" s="63"/>
      <c r="D39" s="26" t="s">
        <v>46</v>
      </c>
      <c r="E39" s="91">
        <v>310012432</v>
      </c>
      <c r="F39" s="15"/>
    </row>
    <row r="40" spans="1:6" s="16" customFormat="1" ht="15.75" x14ac:dyDescent="0.25">
      <c r="A40" s="61" t="s">
        <v>40</v>
      </c>
      <c r="B40" s="59" t="s">
        <v>47</v>
      </c>
      <c r="C40" s="62"/>
      <c r="D40" s="57"/>
      <c r="E40" s="58"/>
      <c r="F40" s="15"/>
    </row>
    <row r="41" spans="1:6" ht="15.75" x14ac:dyDescent="0.25">
      <c r="A41" s="61" t="s">
        <v>42</v>
      </c>
      <c r="B41" s="26" t="s">
        <v>48</v>
      </c>
      <c r="C41" s="60"/>
      <c r="D41" s="64"/>
      <c r="E41" s="65"/>
    </row>
    <row r="42" spans="1:6" x14ac:dyDescent="0.25">
      <c r="E42" s="7"/>
    </row>
  </sheetData>
  <sheetProtection algorithmName="SHA-512" hashValue="vZIB7yfO76dJ9o7yQ7p1WSrtsM7/dGkmdEdtLI0r9derVUkpX03pOzQOVLCN1w90jhXo2JlHiRTBcvmbqcPG7A==" saltValue="MBMa/tqqPUWsWFRWut3EOw==" spinCount="100000" sheet="1" formatColumns="0" formatRows="0"/>
  <customSheetViews>
    <customSheetView guid="{A4AABFBC-8208-4FD2-AF8B-B167D2E1460C}" fitToPage="1" topLeftCell="A25">
      <selection activeCell="C26" sqref="C26"/>
      <pageMargins left="0" right="0" top="0" bottom="0" header="0" footer="0"/>
      <pageSetup scale="95" fitToHeight="0" orientation="portrait" r:id="rId1"/>
    </customSheetView>
    <customSheetView guid="{419717ED-B0F0-44AF-BA0C-CF54A3F7B9F9}" fitToPage="1">
      <selection activeCell="H6" sqref="H6"/>
      <pageMargins left="0" right="0" top="0" bottom="0" header="0" footer="0"/>
      <pageSetup scale="95" fitToHeight="0" orientation="portrait" r:id="rId2"/>
    </customSheetView>
  </customSheetViews>
  <dataValidations count="3">
    <dataValidation allowBlank="1" showInputMessage="1" showErrorMessage="1" error="Only one vehicle configuration may be used on each spreadsheet." sqref="D7 D10" xr:uid="{00000000-0002-0000-0000-000000000000}"/>
    <dataValidation type="custom" allowBlank="1" showInputMessage="1" showErrorMessage="1" error="Only one vehicle configuration may be used on each spreadsheet." sqref="E13" xr:uid="{00000000-0002-0000-0000-000001000000}">
      <formula1>IF(ISBLANK(#REF!),TRUE,FALSE)</formula1>
    </dataValidation>
    <dataValidation type="list" allowBlank="1" showInputMessage="1" showErrorMessage="1" error="Only Yes or No may be entered." sqref="D16:D26" xr:uid="{00000000-0002-0000-0000-000003000000}">
      <formula1>"Yes, No"</formula1>
    </dataValidation>
  </dataValidations>
  <pageMargins left="0.7" right="0.7" top="0.75" bottom="0.75" header="0.3" footer="0.3"/>
  <pageSetup scale="85" fitToWidth="0" fitToHeight="0" orientation="portrait" r:id="rId3"/>
  <rowBreaks count="1" manualBreakCount="1">
    <brk id="27"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7DEF8-52F2-4116-870C-D71C4ADC02BE}">
  <dimension ref="A1:A2"/>
  <sheetViews>
    <sheetView workbookViewId="0"/>
  </sheetViews>
  <sheetFormatPr defaultRowHeight="15" x14ac:dyDescent="0.25"/>
  <cols>
    <col min="1" max="1" width="100.7109375" customWidth="1"/>
  </cols>
  <sheetData>
    <row r="1" spans="1:1" ht="21" x14ac:dyDescent="0.35">
      <c r="A1" s="11" t="s">
        <v>1</v>
      </c>
    </row>
    <row r="2" spans="1:1" ht="249.95" customHeight="1" x14ac:dyDescent="0.25">
      <c r="A2" s="10" t="s">
        <v>54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90375201E3F8418434AE71ACD52813" ma:contentTypeVersion="0" ma:contentTypeDescription="Create a new document." ma:contentTypeScope="" ma:versionID="e85fbd2aa0994b6491f5f2381f1de6f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0D8DAE-0F30-41E7-AA48-5D96C0D4EE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DAEA5EC-126D-4224-8E26-AD9C794A2B79}">
  <ds:schemaRefs>
    <ds:schemaRef ds:uri="http://purl.org/dc/term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495811C-DA5F-476B-A676-112F96E3101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Configuration Worksheet</vt:lpstr>
      <vt:lpstr>Instructions</vt:lpstr>
      <vt:lpstr>'Configuration Worksheet'!Print_Area</vt:lpstr>
    </vt:vector>
  </TitlesOfParts>
  <Manager/>
  <Company>State of Louisiana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Austin Bachman</dc:creator>
  <cp:keywords/>
  <dc:description/>
  <cp:lastModifiedBy>Raymond McKnight (DOA)</cp:lastModifiedBy>
  <cp:revision/>
  <cp:lastPrinted>2026-10-01T16:22:03Z</cp:lastPrinted>
  <dcterms:created xsi:type="dcterms:W3CDTF">2016-08-11T20:23:26Z</dcterms:created>
  <dcterms:modified xsi:type="dcterms:W3CDTF">2026-11-06T20:03:12Z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0x0101001890375201E3F8418434AE71ACD52813</vt:lpwstr>
  </property>
  <property fmtid="{D5CDD505-2E9C-101B-9397-08002B2CF9AE}" pid="3" name="Order">
    <vt:r8>161200</vt:r8>
  </property>
  <property fmtid="{D5CDD505-2E9C-101B-9397-08002B2CF9AE}" pid="4" name="xd_Signature">
    <vt:bool>false</vt:bool>
  </property>
  <property fmtid="{D5CDD505-2E9C-101B-9397-08002B2CF9AE}" pid="5" name="xd_ProgID">
    <vt:lpwstr/>
  </property>
  <property fmtid="{D5CDD505-2E9C-101B-9397-08002B2CF9AE}" pid="6" name="_SourceUrl">
    <vt:lpwstr/>
  </property>
  <property fmtid="{D5CDD505-2E9C-101B-9397-08002B2CF9AE}" pid="7" name="_SharedFileIndex">
    <vt:lpwstr/>
  </property>
  <property fmtid="{D5CDD505-2E9C-101B-9397-08002B2CF9AE}" pid="8" name="TemplateUrl">
    <vt:lpwstr/>
  </property>
</Properties>
</file>