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otrea\Desktop\1 - Order Sheets\New Order Sheets to Post to Web\Police &amp; 1st Responder - 2-6\"/>
    </mc:Choice>
  </mc:AlternateContent>
  <bookViews>
    <workbookView xWindow="0" yWindow="0" windowWidth="28800" windowHeight="1230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1" l="1"/>
  <c r="E33" i="1"/>
  <c r="E34" i="1"/>
  <c r="E26" i="1"/>
  <c r="E21" i="1"/>
  <c r="E19" i="1" l="1"/>
  <c r="E39" i="1" l="1"/>
  <c r="E40" i="1"/>
  <c r="E41" i="1"/>
  <c r="E42" i="1"/>
  <c r="E25" i="1"/>
  <c r="E24" i="1"/>
  <c r="E27" i="1"/>
  <c r="E28" i="1"/>
  <c r="E29" i="1"/>
  <c r="E30" i="1"/>
  <c r="E31" i="1"/>
  <c r="E22" i="1"/>
  <c r="E23" i="1"/>
  <c r="E45" i="1" l="1"/>
  <c r="E43" i="1" l="1"/>
  <c r="E18" i="1" l="1"/>
  <c r="E38" i="1" l="1"/>
  <c r="E36" i="1" l="1"/>
  <c r="E37" i="1"/>
  <c r="E44" i="1"/>
  <c r="E46" i="1"/>
  <c r="E11" i="1" l="1"/>
  <c r="D53" i="1" l="1"/>
  <c r="E50" i="1"/>
  <c r="E8" i="1"/>
  <c r="E47" i="1" s="1"/>
  <c r="E49" i="1" l="1"/>
  <c r="E52" i="1" s="1"/>
  <c r="E53" i="1" s="1"/>
</calcChain>
</file>

<file path=xl/sharedStrings.xml><?xml version="1.0" encoding="utf-8"?>
<sst xmlns="http://schemas.openxmlformats.org/spreadsheetml/2006/main" count="121" uniqueCount="108">
  <si>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</si>
  <si>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</si>
  <si>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</si>
  <si>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</si>
  <si>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</si>
  <si>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</si>
  <si>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</si>
  <si>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Premier Chrysler Dodge Jeep</t>
  </si>
  <si>
    <t>Base Vehicle</t>
  </si>
  <si>
    <t>Vehicle Description</t>
  </si>
  <si>
    <t>Order Code</t>
  </si>
  <si>
    <t>Unit Price</t>
  </si>
  <si>
    <t>Quantity</t>
  </si>
  <si>
    <t>Extended Price</t>
  </si>
  <si>
    <t>Optional Configurations</t>
  </si>
  <si>
    <t>Description</t>
  </si>
  <si>
    <t>(PXJ) DB Black Crystal Clear Coat</t>
  </si>
  <si>
    <t>Option Description</t>
  </si>
  <si>
    <t>Option Code</t>
  </si>
  <si>
    <t>Option Unit Price</t>
  </si>
  <si>
    <t>Add Option</t>
  </si>
  <si>
    <t>ADL</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</si>
  <si>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</si>
  <si>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</si>
  <si>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</si>
  <si>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</si>
  <si>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</si>
  <si>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</si>
  <si>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</si>
  <si>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</si>
  <si>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</si>
  <si>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LPAA Approval No</t>
  </si>
  <si>
    <t>Phone:</t>
  </si>
  <si>
    <t>Email:</t>
  </si>
  <si>
    <t>Shopping Cart</t>
  </si>
  <si>
    <t>Vendor Information</t>
  </si>
  <si>
    <t xml:space="preserve">Vendor No. </t>
  </si>
  <si>
    <t>Dodge Durango Police Pursuit AWD</t>
  </si>
  <si>
    <t>Contact Name:</t>
  </si>
  <si>
    <t>Agency Name</t>
  </si>
  <si>
    <t>Warranty Term</t>
  </si>
  <si>
    <t xml:space="preserve">5.7L V8 HEMI MDS VVT </t>
  </si>
  <si>
    <t xml:space="preserve">Skid Plate Group </t>
  </si>
  <si>
    <t>D-EWSGB1A</t>
  </si>
  <si>
    <t>D-ISQBE2</t>
  </si>
  <si>
    <t>GFX Tier 1 Ground Effects Warrantied for 3 years  (listed below)</t>
  </si>
  <si>
    <t>Benjamin Broitman</t>
  </si>
  <si>
    <t>bbroitman@premierdcjofneworleans.com</t>
  </si>
  <si>
    <t>3.6L V6 Pentastar VVT AWD</t>
  </si>
  <si>
    <t xml:space="preserve">WDEE75 - 22Z </t>
  </si>
  <si>
    <t>90-120 days</t>
  </si>
  <si>
    <t>(PW7) White Knuckle Clear Coat</t>
  </si>
  <si>
    <t>Black Left LED Spot Lamp</t>
  </si>
  <si>
    <t>LNF</t>
  </si>
  <si>
    <t>Black Right LED Spot Lamp</t>
  </si>
  <si>
    <t>LNA</t>
  </si>
  <si>
    <t>Driver Side Ballistic Door Panel</t>
  </si>
  <si>
    <t>Passenger Side Ballistic Door Panel</t>
  </si>
  <si>
    <t>XDV</t>
  </si>
  <si>
    <t>XDG</t>
  </si>
  <si>
    <t>D-EMCCC1</t>
  </si>
  <si>
    <t>XPW</t>
  </si>
  <si>
    <t>Front &amp; Rear Wire Harness</t>
  </si>
  <si>
    <t>Police Floor Console</t>
  </si>
  <si>
    <t>CUG</t>
  </si>
  <si>
    <t>D-IAATD2A</t>
  </si>
  <si>
    <t>Electronic Tray Located Inside Rear Cargo Storage with Ground Kit</t>
  </si>
  <si>
    <t>Whelen Core Siren System, 21 Button with 4 position slide (Must Have XPW)</t>
  </si>
  <si>
    <t>Single 100W Internal Mounted Whelen SA315P Siren Speaker. (Must select XPW)</t>
  </si>
  <si>
    <t>D-EWLAW1AX</t>
  </si>
  <si>
    <t>Roof Mounted 48" Whelen Liberty II Solo WCX (Color Choice Available)</t>
  </si>
  <si>
    <t>D-EWLGE1BB</t>
  </si>
  <si>
    <t>Whelen T-Ion Dual Exterior Grill Lights (Color Choice Available)</t>
  </si>
  <si>
    <t>D-EWLME1BB</t>
  </si>
  <si>
    <t>Whelen LINSV2 Under Mirror with Clear Puddle Lights (Color Choice Available)</t>
  </si>
  <si>
    <t>Whelen T-Ion  Quarter Window Side Lights (Color Choice Available)</t>
  </si>
  <si>
    <t>D-EWLQE1BB</t>
  </si>
  <si>
    <t>Durango Tail Light Race Track Flash</t>
  </si>
  <si>
    <t>D-EALTE3</t>
  </si>
  <si>
    <t>Setina PB400 Push Bumper</t>
  </si>
  <si>
    <t>D-JSBGI2</t>
  </si>
  <si>
    <t>D-ISQBP1</t>
  </si>
  <si>
    <t>Setina 12-VS Steel Cargo Partition with Expanded Metal</t>
  </si>
  <si>
    <t>504-352-8216</t>
  </si>
  <si>
    <t>Pre-wired Motorola Transmitter Kit (remote mounting style) Compatible with Motorola APX and XTL two-piece radios (Must Have XPW)</t>
  </si>
  <si>
    <t>Setina Steel Rear Standard Partition</t>
  </si>
  <si>
    <t>3 year Bumper to Bumper - 36,000 Miles, 5 year 100,00 mile powertrain</t>
  </si>
  <si>
    <t>Power Lift Gate</t>
  </si>
  <si>
    <t>JRC</t>
  </si>
  <si>
    <t>Deactivate Rear Doors/Windows</t>
  </si>
  <si>
    <t>CW6</t>
  </si>
  <si>
    <t>Technology Group - Includes Adaptive CC, Brake Assist, Collision Warning, Lane Departure, Sensitive Wipers (Must Have XAN)</t>
  </si>
  <si>
    <t>ADG</t>
  </si>
  <si>
    <t>D-ISQB02</t>
  </si>
  <si>
    <t>Setina Steel Rear Partition- Extra Rear Legroom at Expense of 2" Front Seat Recline</t>
  </si>
  <si>
    <t>Vinyl Rear Seat</t>
  </si>
  <si>
    <t>Color Upcharge</t>
  </si>
  <si>
    <t>Destroyer Grey</t>
  </si>
  <si>
    <t>Octane Red</t>
  </si>
  <si>
    <t>PDN</t>
  </si>
  <si>
    <t>PRV</t>
  </si>
  <si>
    <t>Officer Protection - Alert approach from rear of vehicle, rolls up windows, sounds alert, turns on rear view camera, reverse lights and locks doors</t>
  </si>
  <si>
    <t>D-EIACC1</t>
  </si>
  <si>
    <t>WDEE75 - 2BZ</t>
  </si>
  <si>
    <t>A7X9</t>
  </si>
  <si>
    <t>D-EWSTQ3A</t>
  </si>
  <si>
    <t>Optional Equipment (Select Drop Down Yes/No)</t>
  </si>
  <si>
    <t>Available Exterior Colors (Enter "Y," "X," or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</si>
</sst>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101">
    <xf numFmtId="0" fontId="0" fillId="0" borderId="0" xfId="0"/>
    <xf numFmtId="0" fontId="6" fillId="0" borderId="5"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7" fillId="0" borderId="5" xfId="0" applyFont="1" applyFill="1" applyBorder="1" applyAlignment="1" applyProtection="1">
      <alignment horizontal="center"/>
      <protection hidden="1"/>
    </xf>
    <xf numFmtId="0" fontId="5" fillId="0" borderId="5" xfId="0" applyFont="1" applyFill="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wrapText="1"/>
      <protection hidden="1"/>
    </xf>
    <xf numFmtId="0" fontId="0" fillId="5" borderId="17" xfId="0" applyFill="1" applyBorder="1" applyAlignment="1" applyProtection="1">
      <alignment horizontal="center" wrapText="1"/>
      <protection locked="0"/>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44" fontId="0" fillId="0" borderId="5" xfId="0" applyNumberFormat="1" applyBorder="1" applyProtection="1">
      <protection hidden="1"/>
    </xf>
    <xf numFmtId="0" fontId="0" fillId="0" borderId="4" xfId="0" applyFont="1" applyFill="1" applyBorder="1" applyAlignment="1">
      <alignment horizontal="right"/>
    </xf>
    <xf numFmtId="0" fontId="0" fillId="0" borderId="5" xfId="0" applyFont="1" applyFill="1" applyBorder="1"/>
    <xf numFmtId="0" fontId="0" fillId="5" borderId="6" xfId="0" applyFill="1" applyBorder="1" applyAlignment="1" applyProtection="1">
      <alignment horizontal="left"/>
      <protection locked="0"/>
    </xf>
    <xf numFmtId="0" fontId="0" fillId="5" borderId="5" xfId="0" applyFill="1" applyBorder="1" applyAlignment="1" applyProtection="1">
      <alignment horizontal="center" wrapText="1"/>
      <protection locked="0"/>
    </xf>
    <xf numFmtId="0" fontId="0" fillId="0" borderId="5" xfId="0" applyBorder="1" applyAlignment="1" applyProtection="1">
      <alignment horizontal="center"/>
      <protection hidden="1"/>
    </xf>
    <xf numFmtId="0" fontId="6" fillId="0" borderId="5" xfId="0" applyFont="1" applyBorder="1" applyAlignment="1" applyProtection="1">
      <alignment horizontal="center" wrapText="1"/>
      <protection hidden="1"/>
    </xf>
    <xf numFmtId="0" fontId="0" fillId="5" borderId="6" xfId="0" applyFill="1" applyBorder="1" applyAlignment="1" applyProtection="1">
      <alignment horizontal="left" wrapText="1"/>
      <protection locked="0"/>
    </xf>
    <xf numFmtId="0" fontId="0" fillId="0" borderId="4" xfId="0" applyFont="1" applyBorder="1" applyAlignment="1" applyProtection="1">
      <alignment wrapText="1"/>
      <protection hidden="1"/>
    </xf>
    <xf numFmtId="44" fontId="0" fillId="0" borderId="6" xfId="0" applyNumberFormat="1" applyBorder="1"/>
    <xf numFmtId="0" fontId="0" fillId="0" borderId="20" xfId="0" applyBorder="1" applyAlignment="1" applyProtection="1">
      <alignment wrapText="1"/>
      <protection hidden="1"/>
    </xf>
    <xf numFmtId="0" fontId="0" fillId="0" borderId="21" xfId="0" applyBorder="1" applyAlignment="1" applyProtection="1">
      <alignment horizontal="center"/>
      <protection hidden="1"/>
    </xf>
    <xf numFmtId="44" fontId="0" fillId="0" borderId="21" xfId="1" applyFont="1" applyBorder="1" applyAlignment="1" applyProtection="1">
      <protection hidden="1"/>
    </xf>
    <xf numFmtId="44" fontId="0" fillId="0" borderId="22" xfId="0" applyNumberFormat="1" applyBorder="1" applyProtection="1">
      <protection hidden="1"/>
    </xf>
    <xf numFmtId="0" fontId="0" fillId="0" borderId="16" xfId="0" applyBorder="1" applyAlignment="1" applyProtection="1">
      <alignment wrapText="1"/>
      <protection hidden="1"/>
    </xf>
    <xf numFmtId="44" fontId="0" fillId="0" borderId="17" xfId="1" applyFont="1" applyBorder="1" applyAlignment="1" applyProtection="1">
      <protection hidden="1"/>
    </xf>
    <xf numFmtId="0" fontId="0" fillId="5" borderId="17" xfId="0" applyFill="1" applyBorder="1" applyProtection="1">
      <protection locked="0"/>
    </xf>
    <xf numFmtId="44" fontId="0" fillId="0" borderId="23" xfId="0" applyNumberFormat="1" applyBorder="1" applyProtection="1">
      <protection hidden="1"/>
    </xf>
    <xf numFmtId="0" fontId="5" fillId="0" borderId="17"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Alignment="1" applyProtection="1">
      <alignment horizontal="right" vertical="top"/>
    </xf>
    <xf numFmtId="0" fontId="0" fillId="0" borderId="5" xfId="0" applyFont="1" applyFill="1" applyBorder="1" applyProtection="1"/>
    <xf numFmtId="0" fontId="2" fillId="0" borderId="6" xfId="0" applyFont="1" applyFill="1" applyBorder="1" applyAlignment="1" applyProtection="1">
      <alignment horizontal="center"/>
    </xf>
    <xf numFmtId="0" fontId="0" fillId="0" borderId="4" xfId="0" applyFont="1" applyFill="1" applyBorder="1" applyAlignment="1" applyProtection="1">
      <alignment horizontal="right"/>
    </xf>
    <xf numFmtId="0" fontId="0" fillId="0" borderId="18" xfId="0" applyFont="1" applyFill="1" applyBorder="1" applyAlignment="1" applyProtection="1">
      <alignment horizontal="right"/>
    </xf>
    <xf numFmtId="0" fontId="0" fillId="4" borderId="16" xfId="0" applyFill="1" applyBorder="1" applyAlignment="1" applyProtection="1">
      <alignment horizontal="center" wrapText="1"/>
      <protection hidden="1"/>
    </xf>
    <xf numFmtId="0" fontId="5" fillId="0" borderId="4" xfId="0" applyFont="1" applyFill="1" applyBorder="1" applyAlignment="1" applyProtection="1">
      <alignment horizontal="center" wrapText="1"/>
      <protection hidden="1"/>
    </xf>
    <xf numFmtId="0" fontId="0" fillId="4" borderId="17" xfId="0" applyFill="1" applyBorder="1" applyAlignment="1" applyProtection="1">
      <alignment horizontal="center" wrapText="1"/>
      <protection hidden="1"/>
    </xf>
    <xf numFmtId="0" fontId="0" fillId="0" borderId="5" xfId="0" applyFill="1" applyBorder="1" applyAlignment="1" applyProtection="1">
      <alignment horizontal="center" wrapText="1"/>
      <protection hidden="1"/>
    </xf>
    <xf numFmtId="44" fontId="0" fillId="0" borderId="5" xfId="1" applyFont="1" applyFill="1" applyBorder="1" applyAlignment="1" applyProtection="1">
      <protection hidden="1"/>
    </xf>
    <xf numFmtId="44" fontId="1" fillId="0" borderId="5" xfId="1" applyFont="1" applyFill="1" applyBorder="1" applyAlignment="1" applyProtection="1">
      <protection hidden="1"/>
    </xf>
    <xf numFmtId="44" fontId="0" fillId="4" borderId="5" xfId="1" applyFont="1" applyFill="1" applyBorder="1" applyAlignment="1" applyProtection="1">
      <protection hidden="1"/>
    </xf>
    <xf numFmtId="49" fontId="5" fillId="0" borderId="4" xfId="0" applyNumberFormat="1" applyFont="1" applyBorder="1" applyAlignment="1" applyProtection="1">
      <alignment wrapText="1" shrinkToFit="1"/>
      <protection hidden="1"/>
    </xf>
    <xf numFmtId="0" fontId="0" fillId="0" borderId="5" xfId="0" applyBorder="1" applyAlignment="1" applyProtection="1">
      <alignment horizontal="center"/>
      <protection hidden="1"/>
    </xf>
    <xf numFmtId="0" fontId="0" fillId="0" borderId="5" xfId="0" applyBorder="1" applyAlignment="1" applyProtection="1">
      <alignment horizontal="center"/>
      <protection hidden="1"/>
    </xf>
    <xf numFmtId="44" fontId="2" fillId="0" borderId="6" xfId="0" applyNumberFormat="1" applyFont="1" applyBorder="1" applyProtection="1">
      <protection hidden="1"/>
    </xf>
    <xf numFmtId="8" fontId="0" fillId="4" borderId="5" xfId="1" applyNumberFormat="1" applyFont="1" applyFill="1" applyBorder="1" applyAlignment="1" applyProtection="1">
      <protection hidden="1"/>
    </xf>
    <xf numFmtId="44" fontId="0" fillId="0" borderId="19" xfId="0" applyNumberFormat="1" applyFont="1" applyBorder="1" applyAlignment="1" applyProtection="1">
      <alignment horizontal="left"/>
      <protection hidden="1"/>
    </xf>
    <xf numFmtId="44" fontId="0" fillId="0" borderId="14" xfId="0" applyNumberFormat="1" applyFont="1" applyBorder="1" applyAlignment="1" applyProtection="1">
      <alignment horizontal="left"/>
      <protection hidden="1"/>
    </xf>
    <xf numFmtId="44" fontId="0" fillId="0" borderId="15" xfId="0" applyNumberFormat="1" applyFont="1" applyBorder="1" applyAlignment="1" applyProtection="1">
      <alignment horizontal="left"/>
      <protection hidden="1"/>
    </xf>
    <xf numFmtId="0" fontId="0" fillId="0" borderId="24" xfId="0" applyFont="1" applyBorder="1" applyAlignment="1" applyProtection="1">
      <alignment horizontal="center" vertical="center" wrapText="1"/>
      <protection hidden="1"/>
    </xf>
    <xf numFmtId="0" fontId="0" fillId="0" borderId="25" xfId="0" applyFont="1" applyBorder="1" applyAlignment="1" applyProtection="1">
      <alignment horizontal="center" vertical="center" wrapText="1"/>
      <protection hidden="1"/>
    </xf>
    <xf numFmtId="0" fontId="0" fillId="0" borderId="26" xfId="0" applyFont="1" applyBorder="1" applyAlignment="1" applyProtection="1">
      <alignment horizontal="center" vertical="center" wrapText="1"/>
      <protection hidden="1"/>
    </xf>
    <xf numFmtId="0" fontId="0" fillId="5" borderId="5" xfId="0" applyFill="1" applyBorder="1" applyAlignment="1" applyProtection="1">
      <alignment horizontal="center" wrapText="1"/>
      <protection locked="0"/>
    </xf>
    <xf numFmtId="0" fontId="8" fillId="3" borderId="4" xfId="0" applyFont="1" applyFill="1" applyBorder="1" applyAlignment="1" applyProtection="1">
      <alignment horizontal="center"/>
      <protection hidden="1"/>
    </xf>
    <xf numFmtId="0" fontId="8" fillId="3" borderId="5" xfId="0" applyFont="1" applyFill="1" applyBorder="1" applyAlignment="1" applyProtection="1">
      <alignment horizontal="center"/>
      <protection hidden="1"/>
    </xf>
    <xf numFmtId="0" fontId="8" fillId="3" borderId="6" xfId="0" applyFont="1" applyFill="1" applyBorder="1" applyAlignment="1" applyProtection="1">
      <alignment horizontal="center"/>
      <protection hidden="1"/>
    </xf>
    <xf numFmtId="0" fontId="0" fillId="0" borderId="19" xfId="0" applyFill="1" applyBorder="1" applyAlignment="1" applyProtection="1">
      <alignment horizontal="left"/>
    </xf>
    <xf numFmtId="0" fontId="0" fillId="0" borderId="27" xfId="0" applyFill="1" applyBorder="1" applyAlignment="1" applyProtection="1">
      <alignment horizontal="left"/>
    </xf>
    <xf numFmtId="164" fontId="0" fillId="0" borderId="19" xfId="0" applyNumberFormat="1" applyFill="1" applyBorder="1" applyAlignment="1" applyProtection="1">
      <alignment horizontal="left"/>
    </xf>
    <xf numFmtId="164" fontId="0" fillId="0" borderId="14" xfId="0" applyNumberFormat="1" applyFill="1" applyBorder="1" applyAlignment="1" applyProtection="1">
      <alignment horizontal="left"/>
    </xf>
    <xf numFmtId="164" fontId="0" fillId="0" borderId="15" xfId="0" applyNumberFormat="1" applyFill="1" applyBorder="1" applyAlignment="1" applyProtection="1">
      <alignment horizontal="left"/>
    </xf>
    <xf numFmtId="0" fontId="0" fillId="0" borderId="28" xfId="0" applyFill="1" applyBorder="1" applyAlignment="1" applyProtection="1">
      <alignment horizontal="left"/>
    </xf>
    <xf numFmtId="0" fontId="0" fillId="0" borderId="29" xfId="0" applyFill="1" applyBorder="1" applyAlignment="1" applyProtection="1">
      <alignment horizontal="left"/>
    </xf>
    <xf numFmtId="0" fontId="0" fillId="0" borderId="30" xfId="0" applyFill="1" applyBorder="1" applyAlignment="1" applyProtection="1">
      <alignment horizontal="left"/>
    </xf>
    <xf numFmtId="0" fontId="8" fillId="3" borderId="13" xfId="0" applyFont="1" applyFill="1" applyBorder="1" applyAlignment="1" applyProtection="1">
      <alignment horizontal="center" wrapText="1"/>
      <protection hidden="1"/>
    </xf>
    <xf numFmtId="0" fontId="8" fillId="3" borderId="14" xfId="0" applyFont="1" applyFill="1" applyBorder="1" applyAlignment="1" applyProtection="1">
      <alignment horizontal="center" wrapText="1"/>
      <protection hidden="1"/>
    </xf>
    <xf numFmtId="0" fontId="8" fillId="3" borderId="15" xfId="0" applyFont="1" applyFill="1" applyBorder="1" applyAlignment="1" applyProtection="1">
      <alignment horizontal="center" wrapText="1"/>
      <protection hidden="1"/>
    </xf>
    <xf numFmtId="0" fontId="8" fillId="3" borderId="13" xfId="0" applyFont="1" applyFill="1" applyBorder="1" applyAlignment="1" applyProtection="1">
      <alignment horizontal="center"/>
      <protection hidden="1"/>
    </xf>
    <xf numFmtId="0" fontId="8" fillId="3" borderId="14" xfId="0" applyFont="1" applyFill="1" applyBorder="1" applyAlignment="1" applyProtection="1">
      <alignment horizontal="center"/>
      <protection hidden="1"/>
    </xf>
    <xf numFmtId="0" fontId="8" fillId="3" borderId="15" xfId="0" applyFont="1" applyFill="1" applyBorder="1" applyAlignment="1" applyProtection="1">
      <alignment horizontal="center"/>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0" fillId="0" borderId="4" xfId="0" applyBorder="1" applyAlignment="1" applyProtection="1">
      <alignment horizontal="right"/>
      <protection hidden="1"/>
    </xf>
    <xf numFmtId="0" fontId="0" fillId="0" borderId="5" xfId="0" applyBorder="1" applyAlignment="1" applyProtection="1">
      <alignment horizontal="right"/>
      <protection hidden="1"/>
    </xf>
    <xf numFmtId="0" fontId="8" fillId="3" borderId="4" xfId="0" applyFont="1" applyFill="1" applyBorder="1" applyAlignment="1" applyProtection="1">
      <alignment horizontal="center" wrapText="1"/>
      <protection hidden="1"/>
    </xf>
    <xf numFmtId="0" fontId="8" fillId="3" borderId="5" xfId="0" applyFont="1" applyFill="1" applyBorder="1" applyAlignment="1" applyProtection="1">
      <alignment horizontal="center" wrapText="1"/>
      <protection hidden="1"/>
    </xf>
    <xf numFmtId="0" fontId="8" fillId="3" borderId="6" xfId="0" applyFont="1" applyFill="1" applyBorder="1" applyAlignment="1" applyProtection="1">
      <alignment horizontal="center" wrapText="1"/>
      <protection hidden="1"/>
    </xf>
    <xf numFmtId="0" fontId="3" fillId="2" borderId="1"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3" xfId="0" applyFill="1" applyBorder="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xf numFmtId="0" fontId="5" fillId="4" borderId="7" xfId="0" applyFont="1" applyFill="1" applyBorder="1" applyAlignment="1" applyProtection="1">
      <alignment horizontal="left" wrapText="1"/>
      <protection hidden="1"/>
    </xf>
    <xf numFmtId="0" fontId="5" fillId="4" borderId="8" xfId="0" applyFont="1" applyFill="1" applyBorder="1" applyAlignment="1" applyProtection="1">
      <alignment horizontal="left" wrapText="1"/>
      <protection hidden="1"/>
    </xf>
    <xf numFmtId="0" fontId="5" fillId="4" borderId="9" xfId="0" applyFont="1" applyFill="1" applyBorder="1" applyAlignment="1" applyProtection="1">
      <alignment horizontal="left" wrapText="1"/>
      <protection hidden="1"/>
    </xf>
    <xf numFmtId="0" fontId="2" fillId="0" borderId="5" xfId="0" applyFont="1" applyBorder="1" applyAlignment="1" applyProtection="1">
      <alignment horizontal="center"/>
      <protection hidden="1"/>
    </xf>
    <xf numFmtId="0" fontId="6" fillId="3" borderId="10" xfId="0" applyFont="1" applyFill="1" applyBorder="1" applyAlignment="1" applyProtection="1">
      <alignment horizontal="center"/>
      <protection hidden="1"/>
    </xf>
    <xf numFmtId="0" fontId="6" fillId="3" borderId="11" xfId="0" applyFont="1" applyFill="1" applyBorder="1" applyAlignment="1" applyProtection="1">
      <alignment horizontal="center"/>
      <protection hidden="1"/>
    </xf>
    <xf numFmtId="0" fontId="6" fillId="3" borderId="12"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2"/>
  <sheetViews>
    <sheetView tabSelected="1" view="pageLayout" zoomScaleNormal="130" workbookViewId="0">
      <selection activeCell="A13" sqref="A13:E13"/>
    </sheetView>
  </sheetViews>
  <sheetFormatPr defaultRowHeight="14.5" x14ac:dyDescent="0.35"/>
  <cols>
    <col min="1" max="1" width="33.7265625" customWidth="1"/>
    <col min="2" max="2" width="14.26953125" customWidth="1"/>
    <col min="3" max="3" width="16.7265625" customWidth="1"/>
    <col min="4" max="4" width="17.26953125" bestFit="1" customWidth="1"/>
    <col min="5" max="5" width="16.7265625" customWidth="1"/>
  </cols>
  <sheetData>
    <row r="1" spans="1:5" ht="19" thickTop="1" x14ac:dyDescent="0.45">
      <c r="A1" s="88" t="s">
        <v>0</v>
      </c>
      <c r="B1" s="89"/>
      <c r="C1" s="89"/>
      <c r="D1" s="89"/>
      <c r="E1" s="90"/>
    </row>
    <row r="2" spans="1:5" ht="21" x14ac:dyDescent="0.5">
      <c r="A2" s="91" t="s">
        <v>1</v>
      </c>
      <c r="B2" s="92"/>
      <c r="C2" s="92"/>
      <c r="D2" s="92"/>
      <c r="E2" s="93"/>
    </row>
    <row r="3" spans="1:5" ht="170.25" customHeight="1" x14ac:dyDescent="0.35">
      <c r="A3" s="94" t="s">
        <v>2</v>
      </c>
      <c r="B3" s="95"/>
      <c r="C3" s="95"/>
      <c r="D3" s="95"/>
      <c r="E3" s="96"/>
    </row>
    <row r="4" spans="1:5" ht="42" x14ac:dyDescent="0.5">
      <c r="A4" s="25" t="s">
        <v>37</v>
      </c>
      <c r="B4" s="2" t="s">
        <v>3</v>
      </c>
      <c r="C4" s="1">
        <v>7</v>
      </c>
      <c r="D4" s="3" t="s">
        <v>4</v>
      </c>
      <c r="E4" s="4" t="s">
        <v>50</v>
      </c>
    </row>
    <row r="5" spans="1:5" x14ac:dyDescent="0.35">
      <c r="A5" s="2" t="s">
        <v>5</v>
      </c>
      <c r="B5" s="5">
        <v>4400023795</v>
      </c>
      <c r="C5" s="2" t="s">
        <v>6</v>
      </c>
      <c r="D5" s="97" t="s">
        <v>7</v>
      </c>
      <c r="E5" s="97"/>
    </row>
    <row r="6" spans="1:5" ht="21" x14ac:dyDescent="0.5">
      <c r="A6" s="98" t="s">
        <v>8</v>
      </c>
      <c r="B6" s="99"/>
      <c r="C6" s="99"/>
      <c r="D6" s="99"/>
      <c r="E6" s="100"/>
    </row>
    <row r="7" spans="1:5" x14ac:dyDescent="0.35">
      <c r="A7" s="6" t="s">
        <v>9</v>
      </c>
      <c r="B7" s="7" t="s">
        <v>10</v>
      </c>
      <c r="C7" s="7" t="s">
        <v>11</v>
      </c>
      <c r="D7" s="7" t="s">
        <v>12</v>
      </c>
      <c r="E7" s="8" t="s">
        <v>13</v>
      </c>
    </row>
    <row r="8" spans="1:5" x14ac:dyDescent="0.35">
      <c r="A8" s="9" t="s">
        <v>48</v>
      </c>
      <c r="B8" s="15" t="s">
        <v>103</v>
      </c>
      <c r="C8" s="11">
        <v>37970</v>
      </c>
      <c r="D8" s="12"/>
      <c r="E8" s="13">
        <f>$C8*D8</f>
        <v>0</v>
      </c>
    </row>
    <row r="9" spans="1:5" ht="18.5" x14ac:dyDescent="0.45">
      <c r="A9" s="85" t="s">
        <v>14</v>
      </c>
      <c r="B9" s="86"/>
      <c r="C9" s="86"/>
      <c r="D9" s="86"/>
      <c r="E9" s="87"/>
    </row>
    <row r="10" spans="1:5" x14ac:dyDescent="0.35">
      <c r="A10" s="14" t="s">
        <v>15</v>
      </c>
      <c r="B10" s="7" t="s">
        <v>10</v>
      </c>
      <c r="C10" s="7" t="s">
        <v>11</v>
      </c>
      <c r="D10" s="7" t="s">
        <v>12</v>
      </c>
      <c r="E10" s="8" t="s">
        <v>13</v>
      </c>
    </row>
    <row r="11" spans="1:5" x14ac:dyDescent="0.35">
      <c r="A11" s="9" t="s">
        <v>41</v>
      </c>
      <c r="B11" s="15" t="s">
        <v>49</v>
      </c>
      <c r="C11" s="11">
        <v>40666</v>
      </c>
      <c r="D11" s="12"/>
      <c r="E11" s="13">
        <f t="shared" ref="E11" si="0">$C11*D11</f>
        <v>0</v>
      </c>
    </row>
    <row r="12" spans="1:5" ht="16.149999999999999" customHeight="1" x14ac:dyDescent="0.35">
      <c r="A12" s="27" t="s">
        <v>40</v>
      </c>
      <c r="B12" s="57" t="s">
        <v>86</v>
      </c>
      <c r="C12" s="58"/>
      <c r="D12" s="58"/>
      <c r="E12" s="59"/>
    </row>
    <row r="13" spans="1:5" ht="18.5" x14ac:dyDescent="0.45">
      <c r="A13" s="75" t="s">
        <v>107</v>
      </c>
      <c r="B13" s="76"/>
      <c r="C13" s="76"/>
      <c r="D13" s="76"/>
      <c r="E13" s="77"/>
    </row>
    <row r="14" spans="1:5" x14ac:dyDescent="0.35">
      <c r="A14" s="45" t="s">
        <v>51</v>
      </c>
      <c r="B14" s="16"/>
      <c r="C14" s="47"/>
      <c r="D14" s="16"/>
      <c r="E14" s="28"/>
    </row>
    <row r="15" spans="1:5" x14ac:dyDescent="0.35">
      <c r="A15" s="46" t="s">
        <v>16</v>
      </c>
      <c r="B15" s="23"/>
      <c r="C15" s="48"/>
      <c r="D15" s="23"/>
      <c r="E15" s="28"/>
    </row>
    <row r="16" spans="1:5" ht="18.5" x14ac:dyDescent="0.45">
      <c r="A16" s="78" t="s">
        <v>106</v>
      </c>
      <c r="B16" s="79"/>
      <c r="C16" s="79"/>
      <c r="D16" s="79"/>
      <c r="E16" s="80"/>
    </row>
    <row r="17" spans="1:5" x14ac:dyDescent="0.35">
      <c r="A17" s="6" t="s">
        <v>96</v>
      </c>
      <c r="B17" s="7" t="s">
        <v>18</v>
      </c>
      <c r="C17" s="7" t="s">
        <v>19</v>
      </c>
      <c r="D17" s="7" t="s">
        <v>20</v>
      </c>
      <c r="E17" s="8" t="s">
        <v>13</v>
      </c>
    </row>
    <row r="18" spans="1:5" x14ac:dyDescent="0.35">
      <c r="A18" s="9" t="s">
        <v>97</v>
      </c>
      <c r="B18" s="39" t="s">
        <v>99</v>
      </c>
      <c r="C18" s="17">
        <v>356</v>
      </c>
      <c r="D18" s="12"/>
      <c r="E18" s="13">
        <f>IF(D18="Yes",$C18*SUM($D$8:$D$12),0)</f>
        <v>0</v>
      </c>
    </row>
    <row r="19" spans="1:5" x14ac:dyDescent="0.35">
      <c r="A19" s="9" t="s">
        <v>98</v>
      </c>
      <c r="B19" s="54" t="s">
        <v>100</v>
      </c>
      <c r="C19" s="17">
        <v>356</v>
      </c>
      <c r="D19" s="12"/>
      <c r="E19" s="13">
        <f t="shared" ref="E19:E21" si="1">IF(D19="Yes",$C19*SUM($D$8:$D$12),0)</f>
        <v>0</v>
      </c>
    </row>
    <row r="20" spans="1:5" x14ac:dyDescent="0.35">
      <c r="A20" s="6" t="s">
        <v>17</v>
      </c>
      <c r="B20" s="7" t="s">
        <v>18</v>
      </c>
      <c r="C20" s="7" t="s">
        <v>19</v>
      </c>
      <c r="D20" s="7" t="s">
        <v>20</v>
      </c>
      <c r="E20" s="55" t="s">
        <v>13</v>
      </c>
    </row>
    <row r="21" spans="1:5" x14ac:dyDescent="0.35">
      <c r="A21" s="9" t="s">
        <v>52</v>
      </c>
      <c r="B21" s="54" t="s">
        <v>53</v>
      </c>
      <c r="C21" s="17">
        <v>549</v>
      </c>
      <c r="D21" s="12"/>
      <c r="E21" s="13">
        <f t="shared" si="1"/>
        <v>0</v>
      </c>
    </row>
    <row r="22" spans="1:5" x14ac:dyDescent="0.35">
      <c r="A22" s="9" t="s">
        <v>54</v>
      </c>
      <c r="B22" s="39" t="s">
        <v>55</v>
      </c>
      <c r="C22" s="17">
        <v>522</v>
      </c>
      <c r="D22" s="12"/>
      <c r="E22" s="13">
        <f t="shared" ref="E22:E23" si="2">IF(D22="Yes",$C22*SUM($D$8:$D$12),0)</f>
        <v>0</v>
      </c>
    </row>
    <row r="23" spans="1:5" x14ac:dyDescent="0.35">
      <c r="A23" s="9" t="s">
        <v>95</v>
      </c>
      <c r="B23" s="53" t="s">
        <v>104</v>
      </c>
      <c r="C23" s="17">
        <v>121</v>
      </c>
      <c r="D23" s="12"/>
      <c r="E23" s="13">
        <f t="shared" si="2"/>
        <v>0</v>
      </c>
    </row>
    <row r="24" spans="1:5" x14ac:dyDescent="0.35">
      <c r="A24" s="9" t="s">
        <v>56</v>
      </c>
      <c r="B24" s="5" t="s">
        <v>58</v>
      </c>
      <c r="C24" s="17">
        <v>2448</v>
      </c>
      <c r="D24" s="12"/>
      <c r="E24" s="13">
        <f>IF(D24="Yes",$C24*SUM($D$8:$D$12),0)</f>
        <v>0</v>
      </c>
    </row>
    <row r="25" spans="1:5" x14ac:dyDescent="0.35">
      <c r="A25" s="9" t="s">
        <v>57</v>
      </c>
      <c r="B25" s="24" t="s">
        <v>59</v>
      </c>
      <c r="C25" s="17">
        <v>2340</v>
      </c>
      <c r="D25" s="12"/>
      <c r="E25" s="13">
        <f>IF(D25="Yes",$C25*SUM($D$8:$D$12),0)</f>
        <v>0</v>
      </c>
    </row>
    <row r="26" spans="1:5" x14ac:dyDescent="0.35">
      <c r="A26" s="9" t="s">
        <v>62</v>
      </c>
      <c r="B26" s="39" t="s">
        <v>61</v>
      </c>
      <c r="C26" s="17">
        <v>1440</v>
      </c>
      <c r="D26" s="12"/>
      <c r="E26" s="13">
        <f t="shared" ref="E26" si="3">IF(D26="Yes",$C26*SUM($D$8:$D$12),0)</f>
        <v>0</v>
      </c>
    </row>
    <row r="27" spans="1:5" x14ac:dyDescent="0.35">
      <c r="A27" s="9" t="s">
        <v>63</v>
      </c>
      <c r="B27" s="39" t="s">
        <v>64</v>
      </c>
      <c r="C27" s="17">
        <v>856</v>
      </c>
      <c r="D27" s="12"/>
      <c r="E27" s="13">
        <f>IF(D27="Yes",$C27*SUM($D$8:$D$12),0)</f>
        <v>0</v>
      </c>
    </row>
    <row r="28" spans="1:5" x14ac:dyDescent="0.35">
      <c r="A28" s="29" t="s">
        <v>42</v>
      </c>
      <c r="B28" s="30" t="s">
        <v>21</v>
      </c>
      <c r="C28" s="31">
        <v>297</v>
      </c>
      <c r="D28" s="12"/>
      <c r="E28" s="32">
        <f t="shared" ref="E28:E30" si="4">IF(D28="Yes",$C28*SUM($D$8:$D$12),0)</f>
        <v>0</v>
      </c>
    </row>
    <row r="29" spans="1:5" x14ac:dyDescent="0.35">
      <c r="A29" s="29" t="s">
        <v>87</v>
      </c>
      <c r="B29" s="30" t="s">
        <v>88</v>
      </c>
      <c r="C29" s="31">
        <v>395</v>
      </c>
      <c r="D29" s="12"/>
      <c r="E29" s="32">
        <f t="shared" si="4"/>
        <v>0</v>
      </c>
    </row>
    <row r="30" spans="1:5" x14ac:dyDescent="0.35">
      <c r="A30" s="29" t="s">
        <v>89</v>
      </c>
      <c r="B30" s="30" t="s">
        <v>90</v>
      </c>
      <c r="C30" s="31">
        <v>77</v>
      </c>
      <c r="D30" s="12"/>
      <c r="E30" s="32">
        <f t="shared" si="4"/>
        <v>0</v>
      </c>
    </row>
    <row r="31" spans="1:5" ht="58.5" thickBot="1" x14ac:dyDescent="0.4">
      <c r="A31" s="29" t="s">
        <v>91</v>
      </c>
      <c r="B31" s="30" t="s">
        <v>92</v>
      </c>
      <c r="C31" s="31">
        <v>2412</v>
      </c>
      <c r="D31" s="12"/>
      <c r="E31" s="32">
        <f t="shared" ref="E31" si="5">IF(D31="Yes",$C31*SUM($D$8:$D$12),0)</f>
        <v>0</v>
      </c>
    </row>
    <row r="32" spans="1:5" ht="18" customHeight="1" thickTop="1" thickBot="1" x14ac:dyDescent="0.4">
      <c r="A32" s="60" t="s">
        <v>45</v>
      </c>
      <c r="B32" s="61"/>
      <c r="C32" s="61"/>
      <c r="D32" s="61"/>
      <c r="E32" s="62"/>
    </row>
    <row r="33" spans="1:5" ht="58.5" thickTop="1" x14ac:dyDescent="0.35">
      <c r="A33" s="33" t="s">
        <v>101</v>
      </c>
      <c r="B33" s="37" t="s">
        <v>102</v>
      </c>
      <c r="C33" s="34">
        <v>470</v>
      </c>
      <c r="D33" s="35"/>
      <c r="E33" s="36">
        <f t="shared" ref="E33:E35" si="6">IF(D33="Yes",$C33*SUM($D$8:$D$12),0)</f>
        <v>0</v>
      </c>
    </row>
    <row r="34" spans="1:5" ht="58" x14ac:dyDescent="0.35">
      <c r="A34" s="33" t="s">
        <v>84</v>
      </c>
      <c r="B34" s="37" t="s">
        <v>60</v>
      </c>
      <c r="C34" s="34">
        <v>316</v>
      </c>
      <c r="D34" s="35"/>
      <c r="E34" s="36">
        <f t="shared" si="6"/>
        <v>0</v>
      </c>
    </row>
    <row r="35" spans="1:5" ht="29" x14ac:dyDescent="0.35">
      <c r="A35" s="9" t="s">
        <v>66</v>
      </c>
      <c r="B35" s="38" t="s">
        <v>65</v>
      </c>
      <c r="C35" s="49">
        <v>330</v>
      </c>
      <c r="D35" s="35"/>
      <c r="E35" s="36">
        <f t="shared" si="6"/>
        <v>0</v>
      </c>
    </row>
    <row r="36" spans="1:5" ht="29" x14ac:dyDescent="0.35">
      <c r="A36" s="9" t="s">
        <v>67</v>
      </c>
      <c r="B36" s="38" t="s">
        <v>105</v>
      </c>
      <c r="C36" s="49">
        <v>1750</v>
      </c>
      <c r="D36" s="35"/>
      <c r="E36" s="13">
        <f t="shared" ref="E36:E46" si="7">IF(D36="Yes",$C36*SUM($D$8:$D$12),0)</f>
        <v>0</v>
      </c>
    </row>
    <row r="37" spans="1:5" ht="43.5" x14ac:dyDescent="0.35">
      <c r="A37" s="9" t="s">
        <v>68</v>
      </c>
      <c r="B37" s="38" t="s">
        <v>43</v>
      </c>
      <c r="C37" s="49">
        <v>378</v>
      </c>
      <c r="D37" s="12"/>
      <c r="E37" s="19">
        <f t="shared" si="7"/>
        <v>0</v>
      </c>
    </row>
    <row r="38" spans="1:5" ht="29" x14ac:dyDescent="0.35">
      <c r="A38" s="15" t="s">
        <v>70</v>
      </c>
      <c r="B38" s="38" t="s">
        <v>69</v>
      </c>
      <c r="C38" s="56">
        <v>2810</v>
      </c>
      <c r="D38" s="12"/>
      <c r="E38" s="13">
        <f t="shared" si="7"/>
        <v>0</v>
      </c>
    </row>
    <row r="39" spans="1:5" ht="29" x14ac:dyDescent="0.35">
      <c r="A39" s="27" t="s">
        <v>72</v>
      </c>
      <c r="B39" s="38" t="s">
        <v>71</v>
      </c>
      <c r="C39" s="50">
        <v>462</v>
      </c>
      <c r="D39" s="12"/>
      <c r="E39" s="13">
        <f t="shared" si="7"/>
        <v>0</v>
      </c>
    </row>
    <row r="40" spans="1:5" ht="29" customHeight="1" x14ac:dyDescent="0.35">
      <c r="A40" s="52" t="s">
        <v>74</v>
      </c>
      <c r="B40" s="38" t="s">
        <v>73</v>
      </c>
      <c r="C40" s="51">
        <v>842</v>
      </c>
      <c r="D40" s="35"/>
      <c r="E40" s="13">
        <f t="shared" si="7"/>
        <v>0</v>
      </c>
    </row>
    <row r="41" spans="1:5" ht="29" x14ac:dyDescent="0.35">
      <c r="A41" s="52" t="s">
        <v>75</v>
      </c>
      <c r="B41" s="38" t="s">
        <v>76</v>
      </c>
      <c r="C41" s="51">
        <v>553</v>
      </c>
      <c r="D41" s="35"/>
      <c r="E41" s="13">
        <f t="shared" si="7"/>
        <v>0</v>
      </c>
    </row>
    <row r="42" spans="1:5" x14ac:dyDescent="0.35">
      <c r="A42" s="9" t="s">
        <v>77</v>
      </c>
      <c r="B42" s="38" t="s">
        <v>78</v>
      </c>
      <c r="C42" s="49">
        <v>421</v>
      </c>
      <c r="D42" s="35"/>
      <c r="E42" s="13">
        <f t="shared" si="7"/>
        <v>0</v>
      </c>
    </row>
    <row r="43" spans="1:5" x14ac:dyDescent="0.35">
      <c r="A43" s="9" t="s">
        <v>79</v>
      </c>
      <c r="B43" s="38" t="s">
        <v>80</v>
      </c>
      <c r="C43" s="49">
        <v>732</v>
      </c>
      <c r="D43" s="35"/>
      <c r="E43" s="13">
        <f t="shared" ref="E43" si="8">IF(D43="Yes",$C43*SUM($D$8:$D$11),0)</f>
        <v>0</v>
      </c>
    </row>
    <row r="44" spans="1:5" ht="18" customHeight="1" x14ac:dyDescent="0.35">
      <c r="A44" s="9" t="s">
        <v>85</v>
      </c>
      <c r="B44" s="38" t="s">
        <v>44</v>
      </c>
      <c r="C44" s="49">
        <v>1405</v>
      </c>
      <c r="D44" s="35"/>
      <c r="E44" s="13">
        <f t="shared" si="7"/>
        <v>0</v>
      </c>
    </row>
    <row r="45" spans="1:5" ht="29" x14ac:dyDescent="0.35">
      <c r="A45" s="9" t="s">
        <v>82</v>
      </c>
      <c r="B45" s="38" t="s">
        <v>81</v>
      </c>
      <c r="C45" s="49">
        <v>928</v>
      </c>
      <c r="D45" s="35"/>
      <c r="E45" s="13">
        <f t="shared" ref="E45" si="9">IF(D45="Yes",$C45*SUM($D$8:$D$12),0)</f>
        <v>0</v>
      </c>
    </row>
    <row r="46" spans="1:5" ht="43.5" x14ac:dyDescent="0.35">
      <c r="A46" s="9" t="s">
        <v>94</v>
      </c>
      <c r="B46" s="38" t="s">
        <v>93</v>
      </c>
      <c r="C46" s="49">
        <v>1363</v>
      </c>
      <c r="D46" s="35"/>
      <c r="E46" s="13">
        <f t="shared" si="7"/>
        <v>0</v>
      </c>
    </row>
    <row r="47" spans="1:5" x14ac:dyDescent="0.35">
      <c r="A47" s="81" t="s">
        <v>22</v>
      </c>
      <c r="B47" s="82"/>
      <c r="C47" s="82"/>
      <c r="D47" s="10" t="s">
        <v>23</v>
      </c>
      <c r="E47" s="18">
        <f>IF(SUM(D8:D12)=0,0,SUM(E8:E46)/SUM(D8:D12))</f>
        <v>0</v>
      </c>
    </row>
    <row r="48" spans="1:5" ht="18.5" x14ac:dyDescent="0.45">
      <c r="A48" s="64" t="s">
        <v>24</v>
      </c>
      <c r="B48" s="65"/>
      <c r="C48" s="65"/>
      <c r="D48" s="65"/>
      <c r="E48" s="66"/>
    </row>
    <row r="49" spans="1:5" x14ac:dyDescent="0.35">
      <c r="A49" s="83" t="s">
        <v>25</v>
      </c>
      <c r="B49" s="84"/>
      <c r="C49" s="84"/>
      <c r="D49" s="84"/>
      <c r="E49" s="13">
        <f>ROUND(0.0035*E47,2)</f>
        <v>0</v>
      </c>
    </row>
    <row r="50" spans="1:5" x14ac:dyDescent="0.35">
      <c r="A50" s="83" t="s">
        <v>26</v>
      </c>
      <c r="B50" s="84"/>
      <c r="C50" s="84"/>
      <c r="D50" s="84"/>
      <c r="E50" s="13">
        <f>5*2.25</f>
        <v>11.25</v>
      </c>
    </row>
    <row r="51" spans="1:5" x14ac:dyDescent="0.35">
      <c r="A51" s="83" t="s">
        <v>27</v>
      </c>
      <c r="B51" s="84"/>
      <c r="C51" s="84"/>
      <c r="D51" s="84"/>
      <c r="E51" s="13">
        <v>18</v>
      </c>
    </row>
    <row r="52" spans="1:5" x14ac:dyDescent="0.35">
      <c r="A52" s="82" t="s">
        <v>28</v>
      </c>
      <c r="B52" s="82"/>
      <c r="C52" s="82"/>
      <c r="D52" s="10" t="s">
        <v>23</v>
      </c>
      <c r="E52" s="19">
        <f>IF(SUM(E47:E51)&lt;100,0,SUM(E47:E51))</f>
        <v>0</v>
      </c>
    </row>
    <row r="53" spans="1:5" x14ac:dyDescent="0.35">
      <c r="A53" s="82" t="s">
        <v>29</v>
      </c>
      <c r="B53" s="82"/>
      <c r="C53" s="82"/>
      <c r="D53" s="10" t="str">
        <f>IF(SUM(D8:D12)=0,"",IF(SUM(D8:D12)=1,"1 Vehicle",SUM(D8:D12)&amp;" Vehicles"))</f>
        <v/>
      </c>
      <c r="E53" s="19">
        <f>E52*SUM(D8:D12)</f>
        <v>0</v>
      </c>
    </row>
    <row r="54" spans="1:5" ht="18.5" x14ac:dyDescent="0.45">
      <c r="A54" s="65" t="s">
        <v>30</v>
      </c>
      <c r="B54" s="65"/>
      <c r="C54" s="65"/>
      <c r="D54" s="65"/>
      <c r="E54" s="65"/>
    </row>
    <row r="55" spans="1:5" x14ac:dyDescent="0.35">
      <c r="A55" s="20" t="s">
        <v>38</v>
      </c>
      <c r="B55" s="63"/>
      <c r="C55" s="63"/>
      <c r="D55" s="21" t="s">
        <v>31</v>
      </c>
      <c r="E55" s="22"/>
    </row>
    <row r="56" spans="1:5" x14ac:dyDescent="0.35">
      <c r="A56" s="20" t="s">
        <v>32</v>
      </c>
      <c r="B56" s="63"/>
      <c r="C56" s="63"/>
      <c r="D56" s="21" t="s">
        <v>39</v>
      </c>
      <c r="E56" s="26"/>
    </row>
    <row r="57" spans="1:5" x14ac:dyDescent="0.35">
      <c r="A57" s="20" t="s">
        <v>33</v>
      </c>
      <c r="B57" s="63"/>
      <c r="C57" s="63"/>
      <c r="D57" s="21" t="s">
        <v>34</v>
      </c>
      <c r="E57" s="22"/>
    </row>
    <row r="58" spans="1:5" ht="19" customHeight="1" x14ac:dyDescent="0.45">
      <c r="A58" s="64" t="s">
        <v>35</v>
      </c>
      <c r="B58" s="65"/>
      <c r="C58" s="65"/>
      <c r="D58" s="65"/>
      <c r="E58" s="66"/>
    </row>
    <row r="59" spans="1:5" x14ac:dyDescent="0.35">
      <c r="A59" s="40" t="s">
        <v>7</v>
      </c>
      <c r="B59" s="67" t="s">
        <v>46</v>
      </c>
      <c r="C59" s="68"/>
      <c r="D59" s="41" t="s">
        <v>36</v>
      </c>
      <c r="E59" s="42">
        <v>310030443</v>
      </c>
    </row>
    <row r="60" spans="1:5" x14ac:dyDescent="0.35">
      <c r="A60" s="43" t="s">
        <v>32</v>
      </c>
      <c r="B60" s="69" t="s">
        <v>83</v>
      </c>
      <c r="C60" s="70"/>
      <c r="D60" s="70"/>
      <c r="E60" s="71"/>
    </row>
    <row r="61" spans="1:5" ht="15" thickBot="1" x14ac:dyDescent="0.4">
      <c r="A61" s="44" t="s">
        <v>33</v>
      </c>
      <c r="B61" s="72" t="s">
        <v>47</v>
      </c>
      <c r="C61" s="73"/>
      <c r="D61" s="73"/>
      <c r="E61" s="74"/>
    </row>
    <row r="62" spans="1:5" ht="15" thickTop="1" x14ac:dyDescent="0.35"/>
  </sheetData>
  <sheetProtection algorithmName="SHA-512" hashValue="pdgtG/ZZ6HcPJsO+hSvoBYQA0OJ8jO638xIeHUAbhup/m0YUCCxG9cgwaiJyfeRI1w5KVs4ExCE9JumuPGVJcw==" saltValue="ELLquw2gE1AFoaX966isaQ==" spinCount="100000" sheet="1" objects="1" scenarios="1"/>
  <mergeCells count="25">
    <mergeCell ref="A9:E9"/>
    <mergeCell ref="A1:E1"/>
    <mergeCell ref="A2:E2"/>
    <mergeCell ref="A3:E3"/>
    <mergeCell ref="D5:E5"/>
    <mergeCell ref="A6:E6"/>
    <mergeCell ref="B60:E60"/>
    <mergeCell ref="B61:E61"/>
    <mergeCell ref="B56:C56"/>
    <mergeCell ref="A13:E13"/>
    <mergeCell ref="A16:E16"/>
    <mergeCell ref="A47:C47"/>
    <mergeCell ref="A48:E48"/>
    <mergeCell ref="A49:D49"/>
    <mergeCell ref="A50:D50"/>
    <mergeCell ref="A51:D51"/>
    <mergeCell ref="A52:C52"/>
    <mergeCell ref="A53:C53"/>
    <mergeCell ref="A54:E54"/>
    <mergeCell ref="B55:C55"/>
    <mergeCell ref="B12:E12"/>
    <mergeCell ref="A32:E32"/>
    <mergeCell ref="B57:C57"/>
    <mergeCell ref="A58:E58"/>
    <mergeCell ref="B59:C59"/>
  </mergeCells>
  <dataValidations count="5">
    <dataValidation type="list" allowBlank="1" showInputMessage="1" showErrorMessage="1" error="Only Yes or No may be entered." sqref="D21:D31 D33:D46 D18:D19">
      <formula1>"Yes, No"</formula1>
    </dataValidation>
    <dataValidation type="custom" allowBlank="1" showInputMessage="1" showErrorMessage="1" error="Only one vehicle configuration may be used on each spreadsheet." sqref="D11">
      <formula1>IF(SUM(D8)=0,TRUE,FALSE)</formula1>
    </dataValidation>
    <dataValidation type="custom" allowBlank="1" showInputMessage="1" showErrorMessage="1" error="Only one vehicle configuration may be used on each spreadsheet." sqref="D14">
      <formula1>IF(SUM(D9,#REF!,D12)=0,TRUE,FALSE)</formula1>
    </dataValidation>
    <dataValidation type="custom" allowBlank="1" showInputMessage="1" showErrorMessage="1" error="Only one vehicle configuration may be used on each spreadsheet." sqref="D15">
      <formula1>IF(SUM(D10,D12,D13)=0,TRUE,FALSE)</formula1>
    </dataValidation>
    <dataValidation type="custom" allowBlank="1" showInputMessage="1" showErrorMessage="1" error="Only one vehicle configuration may be used on each spreadsheet." sqref="D8">
      <formula1>IF(SUM(D11)=0,TRUE,FALSE)</formula1>
    </dataValidation>
  </dataValidations>
  <pageMargins left="0.7" right="0.7" top="0.75" bottom="0.75" header="0.3" footer="0.3"/>
  <pageSetup scale="92" fitToHeight="0" orientation="portrait" r:id="rId1"/>
  <headerFooter>
    <oddHeader>&amp;CPO# ____________________________&amp;RRevised 9/16/2022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EDBC4F-9023-4AD1-B0DE-04ACA32831EC}">
  <ds:schemaRefs>
    <ds:schemaRef ds:uri="http://schemas.microsoft.com/sharepoint/v3/contenttype/forms"/>
  </ds:schemaRefs>
</ds:datastoreItem>
</file>

<file path=customXml/itemProps2.xml><?xml version="1.0" encoding="utf-8"?>
<ds:datastoreItem xmlns:ds="http://schemas.openxmlformats.org/officeDocument/2006/customXml" ds:itemID="{00066142-5130-4794-BBE5-ED913EE7ECCE}">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9E4D39E7-13CB-4E98-A8D0-D76BCBAAF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Amy Gotreaux</cp:lastModifiedBy>
  <cp:lastPrinted>2019-06-21T13:54:13Z</cp:lastPrinted>
  <dcterms:created xsi:type="dcterms:W3CDTF">2019-01-03T17:12:04Z</dcterms:created>
  <dcterms:modified xsi:type="dcterms:W3CDTF">2023-03-02T20:19:27Z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209500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