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8_{53BEC1F6-7D3D-4EE1-848D-A8B2CDE92346}" xr6:coauthVersionLast="47" xr6:coauthVersionMax="47" xr10:uidLastSave="{00000000-0000-0000-0000-000000000000}"/>
  <bookViews>
    <workbookView xWindow="-120" yWindow="-120" windowWidth="29040" windowHeight="15720" xr2:uid="{00000000-000D-0000-FFFF-FFFF00000000}"/>
  </bookViews>
  <sheets>
    <sheet name="Line 72 - Ram 150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1" l="1"/>
  <c r="E42" i="1"/>
  <c r="E41" i="1"/>
  <c r="E40" i="1"/>
  <c r="E39" i="1"/>
  <c r="E38" i="1"/>
  <c r="E37" i="1"/>
  <c r="E36" i="1"/>
  <c r="E34" i="1"/>
  <c r="E33" i="1"/>
  <c r="E32" i="1"/>
  <c r="E31" i="1"/>
  <c r="E30" i="1"/>
  <c r="E29" i="1"/>
  <c r="E28" i="1"/>
  <c r="E27" i="1"/>
  <c r="E26" i="1"/>
  <c r="E25" i="1"/>
  <c r="E22" i="1"/>
  <c r="E21" i="1"/>
  <c r="E20" i="1"/>
  <c r="E19" i="1"/>
  <c r="E14" i="1"/>
  <c r="E44" i="1" s="1"/>
  <c r="E35" i="1" l="1"/>
  <c r="E43" i="1"/>
  <c r="E11" i="1" l="1"/>
  <c r="E12" i="1"/>
  <c r="E13" i="1"/>
  <c r="E7" i="1"/>
  <c r="E10" i="1" l="1"/>
  <c r="E46" i="1" l="1"/>
  <c r="E49" i="1" l="1"/>
</calcChain>
</file>

<file path=xl/sharedStrings.xml><?xml version="1.0" encoding="utf-8"?>
<sst xmlns="http://schemas.openxmlformats.org/spreadsheetml/2006/main" count="122" uniqueCount="109">
  <si>
    <t>This spreadsheet is not a purchase order</t>
  </si>
  <si>
    <t>Order Sheet Instructions</t>
  </si>
  <si>
    <t>Ram 1500 Crew Cab</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</si>
  <si>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</si>
  <si>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</si>
  <si>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</si>
  <si>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</si>
  <si>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</si>
  <si>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</si>
  <si>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</si>
  <si>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</si>
  <si>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</si>
  <si>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</si>
  <si>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</si>
  <si>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</si>
  <si>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</si>
  <si>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(PR4) FLAME RED</t>
  </si>
  <si>
    <t>Optional Equipment</t>
  </si>
  <si>
    <t>Color Upcharge</t>
  </si>
  <si>
    <t>Option Code</t>
  </si>
  <si>
    <t>Option Unit Price</t>
  </si>
  <si>
    <t>Add Option</t>
  </si>
  <si>
    <t>PXJ</t>
  </si>
  <si>
    <t>Option Description</t>
  </si>
  <si>
    <t>ADB</t>
  </si>
  <si>
    <t>XFH</t>
  </si>
  <si>
    <t>XHC</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</si>
  <si>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</si>
  <si>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</si>
  <si>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</si>
  <si>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</si>
  <si>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</si>
  <si>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</si>
  <si>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</si>
  <si>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</si>
  <si>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</si>
  <si>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Contact Name:</t>
  </si>
  <si>
    <t>LPAA Approval No</t>
  </si>
  <si>
    <t>Phone:</t>
  </si>
  <si>
    <t>Agency Name</t>
  </si>
  <si>
    <t>Email:</t>
  </si>
  <si>
    <t>Shopping Cart</t>
  </si>
  <si>
    <t>Vendor Information</t>
  </si>
  <si>
    <t>Courtesy Ford</t>
  </si>
  <si>
    <t>Ben Broitman</t>
  </si>
  <si>
    <t xml:space="preserve">Vendor No. </t>
  </si>
  <si>
    <t>504-352-8216</t>
  </si>
  <si>
    <t>bbroitman@premierautomotive.com</t>
  </si>
  <si>
    <t>DMH</t>
  </si>
  <si>
    <t>Anti-Spin Differential Rear Axle</t>
  </si>
  <si>
    <t>DSA</t>
  </si>
  <si>
    <t>Premier Dodge</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</si>
  <si>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</si>
  <si>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DT1L98-23A</t>
  </si>
  <si>
    <t>DT1L98-21A</t>
  </si>
  <si>
    <t>DT1L91 -21A</t>
  </si>
  <si>
    <t>DT6L98-23A</t>
  </si>
  <si>
    <t>DT6L98-21A</t>
  </si>
  <si>
    <t>(PWJ) BRIGHT WHITE</t>
  </si>
  <si>
    <t>Diamond Black Crystal</t>
  </si>
  <si>
    <t>Granite Crystal Met</t>
  </si>
  <si>
    <t>PAU</t>
  </si>
  <si>
    <t>Forged Blue</t>
  </si>
  <si>
    <t>PCG</t>
  </si>
  <si>
    <t>33 Gallon Fuel Tank</t>
  </si>
  <si>
    <t>NFF</t>
  </si>
  <si>
    <t>MOPAR Front &amp; Rear Rubber Floor Mats</t>
  </si>
  <si>
    <t>CLF</t>
  </si>
  <si>
    <t>MRU</t>
  </si>
  <si>
    <t>AFP</t>
  </si>
  <si>
    <t>TCP</t>
  </si>
  <si>
    <t>ALP</t>
  </si>
  <si>
    <t>SJJ</t>
  </si>
  <si>
    <t>ANT</t>
  </si>
  <si>
    <t>XNP</t>
  </si>
  <si>
    <t>NC</t>
  </si>
  <si>
    <t>MOPAR Black Tubular Side Steps</t>
  </si>
  <si>
    <t xml:space="preserve">LT275/65R18C Owl On/Off Road Tires </t>
  </si>
  <si>
    <t>Advanced Safety Group</t>
  </si>
  <si>
    <t>Active Driving Assist System</t>
  </si>
  <si>
    <t>Trailer Brake Control</t>
  </si>
  <si>
    <t>Class IV Reciever Hitch</t>
  </si>
  <si>
    <t>Trailer Hitch Line-up Assist</t>
  </si>
  <si>
    <t>Black Vinyl Floor Covering</t>
  </si>
  <si>
    <t>CKJ</t>
  </si>
  <si>
    <t>Upcharge Exterior Colors</t>
  </si>
  <si>
    <t>Billet Silver</t>
  </si>
  <si>
    <t>PSC</t>
  </si>
  <si>
    <t>Trademan Laevel 1 Equipment Group</t>
  </si>
  <si>
    <t>A61</t>
  </si>
  <si>
    <t>Appearance Group</t>
  </si>
  <si>
    <t>AMP</t>
  </si>
  <si>
    <t>Spray In Bedliner</t>
  </si>
  <si>
    <t>AMVV26</t>
  </si>
  <si>
    <t>ACH</t>
  </si>
  <si>
    <t>PO #_____________________________</t>
  </si>
  <si>
    <r>
      <rPr>
        <sz val="12"/>
        <rFont val="Calibri"/>
        <family val="2"/>
        <scheme val="minor"/>
      </rPr>
      <t xml:space="preserve">Trailer Tow Group </t>
    </r>
    <r>
      <rPr>
        <sz val="11"/>
        <rFont val="Calibri"/>
        <family val="2"/>
        <scheme val="minor"/>
      </rPr>
      <t xml:space="preserve">
</t>
    </r>
    <r>
      <rPr>
        <sz val="10"/>
        <rFont val="Calibri"/>
        <family val="2"/>
        <scheme val="minor"/>
      </rPr>
      <t>Includes Content Below:
+ Black Exterior Mirrors; Black Trailer Tow Power Mirrors; Convex Aux Mirrors, Power-Adjustable; Ext. Mirrors W/Supplemental Signals; Exterior Mirrors Courtesy Lamps: Exterior Mirrors W/Heating Element; 
Manual Folding Exterior Mirrors; Manual Telescoping Mirrors; Mirror Clearance/Running Lights; 
Trailer Brake Control; Trailer Light Check; Trailer Reverse Steering Control; Trailer Tire Pressure Monitoring Sys; Trailer Tow Mirrors</t>
    </r>
  </si>
  <si>
    <r>
      <t xml:space="preserve">3.92 Rear Axle Ratio 
</t>
    </r>
    <r>
      <rPr>
        <sz val="10"/>
        <rFont val="Calibri"/>
        <family val="2"/>
        <scheme val="minor"/>
      </rPr>
      <t>(Must have: 
Hurricane Twin Turbo - 21A or
HEMI - 27A)</t>
    </r>
  </si>
  <si>
    <r>
      <t xml:space="preserve">Power Driver Seat Group 
</t>
    </r>
    <r>
      <rPr>
        <sz val="10"/>
        <rFont val="Calibri"/>
        <family val="2"/>
        <scheme val="minor"/>
      </rPr>
      <t>(Must have A61)</t>
    </r>
  </si>
  <si>
    <r>
      <t>4X2 3.6 V6 NATURALLY ASPIRATED</t>
    </r>
    <r>
      <rPr>
        <sz val="10"/>
        <rFont val="Calibri"/>
        <family val="2"/>
        <scheme val="minor"/>
      </rPr>
      <t xml:space="preserve"> 
(5.7 Ft. Bed)</t>
    </r>
  </si>
  <si>
    <r>
      <t xml:space="preserve">4X2 3.0 TWIN TURBO HURRICANE I6
</t>
    </r>
    <r>
      <rPr>
        <sz val="10"/>
        <rFont val="Calibri"/>
        <family val="2"/>
        <scheme val="minor"/>
      </rPr>
      <t>(5.7 Ft. Bed)</t>
    </r>
  </si>
  <si>
    <r>
      <t xml:space="preserve">4X4 3.6 V6 NATURALLY ASPIRATED 
</t>
    </r>
    <r>
      <rPr>
        <sz val="10"/>
        <rFont val="Calibri"/>
        <family val="2"/>
        <scheme val="minor"/>
      </rPr>
      <t>(5.7 Ft. Bed)</t>
    </r>
  </si>
  <si>
    <r>
      <t xml:space="preserve">4X4 3.0 TWIN TURBO HURRICANE I6 
</t>
    </r>
    <r>
      <rPr>
        <sz val="10"/>
        <rFont val="Calibri"/>
        <family val="2"/>
        <scheme val="minor"/>
      </rPr>
      <t>(5.7 Ft. Bed)</t>
    </r>
  </si>
  <si>
    <r>
      <t xml:space="preserve">Protection Group </t>
    </r>
    <r>
      <rPr>
        <sz val="10"/>
        <rFont val="Calibri"/>
        <family val="2"/>
        <scheme val="minor"/>
      </rPr>
      <t>(4X4 ONLY)</t>
    </r>
  </si>
  <si>
    <r>
      <rPr>
        <sz val="12"/>
        <rFont val="Calibri"/>
        <family val="2"/>
        <scheme val="minor"/>
      </rPr>
      <t xml:space="preserve">Bed Utility Group </t>
    </r>
    <r>
      <rPr>
        <sz val="11"/>
        <rFont val="Calibri"/>
        <family val="2"/>
        <scheme val="minor"/>
      </rPr>
      <t xml:space="preserve">(Must have A61)
</t>
    </r>
    <r>
      <rPr>
        <sz val="10"/>
        <rFont val="Calibri"/>
        <family val="2"/>
        <scheme val="minor"/>
      </rPr>
      <t xml:space="preserve">Includes Content Below: 
400W Inverter; Exterior 115V AC Outlet;
Mopar 4 Adjust. Cargo Tie Down Hooks; Mopar Bed Step-Deployable; Mopar Spray In Bedliner; Pick-Up Box Lighting </t>
    </r>
  </si>
  <si>
    <r>
      <t xml:space="preserve">4X2 3.0 TWIN TURBO HURRICANE I6
</t>
    </r>
    <r>
      <rPr>
        <sz val="10"/>
        <rFont val="Calibri"/>
        <family val="2"/>
        <scheme val="minor"/>
      </rPr>
      <t>(6.4 Ft. Bed)</t>
    </r>
  </si>
  <si>
    <t>90-120 Days</t>
  </si>
  <si>
    <t>4X4 3.0 TWIN TURBO HURRICANE I6
(6.4 Ft. Bed)</t>
  </si>
  <si>
    <t>DT6L91 -21A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</si>
</sst>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4"/>
      <color theme="1"/>
      <name val="Calibri"/>
      <family val="2"/>
      <scheme val="minor"/>
    </font>
    <font>
      <sz val="10"/>
      <name val="Calibri"/>
      <family val="2"/>
      <scheme val="minor"/>
    </font>
    <font>
      <sz val="12"/>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95">
    <xf numFmtId="0" fontId="0" fillId="0" borderId="0" xfId="0"/>
    <xf numFmtId="0" fontId="3" fillId="0" borderId="0" xfId="0" applyFont="1"/>
    <xf numFmtId="0" fontId="6" fillId="0" borderId="5"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6" fillId="0" borderId="10" xfId="0" applyFont="1" applyBorder="1" applyProtection="1">
      <protection hidden="1"/>
    </xf>
    <xf numFmtId="0" fontId="6" fillId="0" borderId="11" xfId="0" applyFont="1" applyBorder="1" applyProtection="1">
      <protection hidden="1"/>
    </xf>
    <xf numFmtId="0" fontId="6" fillId="0" borderId="12" xfId="0" applyFont="1" applyBorder="1" applyProtection="1">
      <protection hidden="1"/>
    </xf>
    <xf numFmtId="0" fontId="3" fillId="0" borderId="10" xfId="0" applyFont="1" applyBorder="1" applyAlignment="1" applyProtection="1">
      <alignment wrapText="1"/>
      <protection hidden="1"/>
    </xf>
    <xf numFmtId="0" fontId="3" fillId="0" borderId="11" xfId="0" applyFont="1" applyBorder="1" applyProtection="1">
      <protection hidden="1"/>
    </xf>
    <xf numFmtId="44" fontId="3" fillId="0" borderId="11" xfId="1" applyFont="1" applyBorder="1" applyProtection="1">
      <protection hidden="1"/>
    </xf>
    <xf numFmtId="0" fontId="3" fillId="2" borderId="11" xfId="0" applyFont="1" applyFill="1" applyBorder="1" applyProtection="1">
      <protection locked="0"/>
    </xf>
    <xf numFmtId="44" fontId="3" fillId="0" borderId="12" xfId="0" applyNumberFormat="1" applyFont="1" applyBorder="1" applyProtection="1">
      <protection hidden="1"/>
    </xf>
    <xf numFmtId="0" fontId="6" fillId="0" borderId="10" xfId="0" applyFont="1" applyBorder="1" applyAlignment="1" applyProtection="1">
      <alignment wrapText="1"/>
      <protection hidden="1"/>
    </xf>
    <xf numFmtId="0" fontId="3" fillId="2" borderId="13" xfId="0" applyFont="1" applyFill="1" applyBorder="1" applyAlignment="1" applyProtection="1">
      <alignment horizontal="center" wrapText="1"/>
      <protection locked="0"/>
    </xf>
    <xf numFmtId="44" fontId="3" fillId="0" borderId="11" xfId="1" applyFont="1" applyBorder="1" applyAlignment="1" applyProtection="1">
      <protection hidden="1"/>
    </xf>
    <xf numFmtId="0" fontId="3" fillId="5" borderId="10" xfId="0" applyFont="1" applyFill="1" applyBorder="1" applyAlignment="1" applyProtection="1">
      <alignment wrapText="1"/>
      <protection hidden="1"/>
    </xf>
    <xf numFmtId="44" fontId="3" fillId="5" borderId="11" xfId="1" applyFont="1" applyFill="1" applyBorder="1" applyAlignment="1" applyProtection="1">
      <protection hidden="1"/>
    </xf>
    <xf numFmtId="44" fontId="3" fillId="5" borderId="11" xfId="1" applyFont="1" applyFill="1" applyBorder="1" applyAlignment="1" applyProtection="1">
      <alignment horizontal="right"/>
      <protection hidden="1"/>
    </xf>
    <xf numFmtId="0" fontId="3" fillId="0" borderId="11" xfId="0" applyFont="1" applyBorder="1" applyAlignment="1" applyProtection="1">
      <alignment horizontal="center" wrapText="1"/>
      <protection hidden="1"/>
    </xf>
    <xf numFmtId="0" fontId="3" fillId="0" borderId="11" xfId="0" applyFont="1" applyBorder="1" applyAlignment="1" applyProtection="1">
      <alignment horizontal="center"/>
      <protection hidden="1"/>
    </xf>
    <xf numFmtId="0" fontId="0" fillId="0" borderId="10" xfId="0" applyBorder="1" applyAlignment="1" applyProtection="1">
      <alignment wrapText="1"/>
      <protection hidden="1"/>
    </xf>
    <xf numFmtId="0" fontId="0" fillId="0" borderId="11" xfId="0" applyBorder="1" applyAlignment="1" applyProtection="1">
      <alignment horizontal="center"/>
      <protection hidden="1"/>
    </xf>
    <xf numFmtId="0" fontId="0" fillId="2" borderId="11" xfId="0" applyFill="1" applyBorder="1" applyProtection="1">
      <protection locked="0"/>
    </xf>
    <xf numFmtId="0" fontId="3" fillId="0" borderId="11" xfId="0" applyFont="1" applyBorder="1" applyAlignment="1" applyProtection="1">
      <alignment wrapText="1"/>
      <protection hidden="1"/>
    </xf>
    <xf numFmtId="44" fontId="3" fillId="0" borderId="0" xfId="0" applyNumberFormat="1" applyFont="1"/>
    <xf numFmtId="10" fontId="3" fillId="0" borderId="0" xfId="0" applyNumberFormat="1" applyFont="1"/>
    <xf numFmtId="44" fontId="0" fillId="5" borderId="11" xfId="1" applyFont="1" applyFill="1" applyBorder="1" applyAlignment="1" applyProtection="1">
      <alignment horizontal="right"/>
      <protection hidden="1"/>
    </xf>
    <xf numFmtId="0" fontId="3" fillId="0" borderId="10" xfId="0" applyFont="1" applyBorder="1" applyAlignment="1" applyProtection="1">
      <alignment vertical="top" wrapText="1"/>
      <protection hidden="1"/>
    </xf>
    <xf numFmtId="44" fontId="3" fillId="0" borderId="11" xfId="1" applyFont="1" applyBorder="1" applyAlignment="1" applyProtection="1">
      <alignment horizontal="right"/>
      <protection hidden="1"/>
    </xf>
    <xf numFmtId="44" fontId="3" fillId="0" borderId="12" xfId="0" applyNumberFormat="1" applyFont="1" applyBorder="1" applyAlignment="1" applyProtection="1">
      <alignment horizontal="left"/>
      <protection hidden="1"/>
    </xf>
    <xf numFmtId="44" fontId="3" fillId="0" borderId="12" xfId="0" applyNumberFormat="1" applyFont="1" applyBorder="1" applyAlignment="1" applyProtection="1">
      <alignment horizontal="right"/>
      <protection hidden="1"/>
    </xf>
    <xf numFmtId="0" fontId="3" fillId="5" borderId="4" xfId="0" applyFont="1" applyFill="1" applyBorder="1" applyAlignment="1" applyProtection="1">
      <alignment wrapText="1"/>
      <protection hidden="1"/>
    </xf>
    <xf numFmtId="0" fontId="5" fillId="4" borderId="1" xfId="0" applyFont="1" applyFill="1" applyBorder="1" applyAlignment="1" applyProtection="1">
      <alignment horizontal="center" wrapText="1"/>
      <protection hidden="1"/>
    </xf>
    <xf numFmtId="0" fontId="6" fillId="0" borderId="0" xfId="0" applyFont="1"/>
    <xf numFmtId="44" fontId="6" fillId="0" borderId="0" xfId="0" applyNumberFormat="1" applyFont="1"/>
    <xf numFmtId="10" fontId="6" fillId="0" borderId="0" xfId="0" applyNumberFormat="1" applyFont="1"/>
    <xf numFmtId="14" fontId="6" fillId="0" borderId="0" xfId="0" applyNumberFormat="1" applyFont="1"/>
    <xf numFmtId="0" fontId="3" fillId="5" borderId="14" xfId="0" applyFont="1" applyFill="1" applyBorder="1" applyAlignment="1" applyProtection="1">
      <alignment wrapText="1"/>
      <protection hidden="1"/>
    </xf>
    <xf numFmtId="0" fontId="3" fillId="5" borderId="15" xfId="0" applyFont="1" applyFill="1" applyBorder="1" applyAlignment="1" applyProtection="1">
      <alignment wrapText="1"/>
      <protection hidden="1"/>
    </xf>
    <xf numFmtId="0" fontId="5" fillId="4" borderId="7" xfId="0" applyFont="1" applyFill="1" applyBorder="1" applyAlignment="1" applyProtection="1">
      <alignment horizontal="centerContinuous"/>
      <protection hidden="1"/>
    </xf>
    <xf numFmtId="0" fontId="5" fillId="4" borderId="8" xfId="0" applyFont="1" applyFill="1" applyBorder="1" applyAlignment="1" applyProtection="1">
      <alignment horizontal="centerContinuous"/>
      <protection hidden="1"/>
    </xf>
    <xf numFmtId="0" fontId="5" fillId="4" borderId="9" xfId="0" applyFont="1" applyFill="1" applyBorder="1" applyAlignment="1" applyProtection="1">
      <alignment horizontal="centerContinuous"/>
      <protection hidden="1"/>
    </xf>
    <xf numFmtId="0" fontId="7" fillId="4" borderId="1" xfId="0" applyFont="1" applyFill="1" applyBorder="1" applyAlignment="1" applyProtection="1">
      <alignment horizontal="centerContinuous" wrapText="1"/>
      <protection hidden="1"/>
    </xf>
    <xf numFmtId="0" fontId="7" fillId="4" borderId="2" xfId="0" applyFont="1" applyFill="1" applyBorder="1" applyAlignment="1" applyProtection="1">
      <alignment horizontal="centerContinuous" wrapText="1"/>
      <protection hidden="1"/>
    </xf>
    <xf numFmtId="0" fontId="7" fillId="4" borderId="3" xfId="0" applyFont="1" applyFill="1" applyBorder="1" applyAlignment="1" applyProtection="1">
      <alignment horizontal="centerContinuous" wrapText="1"/>
      <protection hidden="1"/>
    </xf>
    <xf numFmtId="0" fontId="7" fillId="4" borderId="8" xfId="0" applyFont="1" applyFill="1" applyBorder="1" applyAlignment="1" applyProtection="1">
      <alignment horizontal="centerContinuous" wrapText="1"/>
      <protection hidden="1"/>
    </xf>
    <xf numFmtId="0" fontId="7" fillId="4" borderId="9" xfId="0" applyFont="1" applyFill="1" applyBorder="1" applyAlignment="1" applyProtection="1">
      <alignment horizontal="centerContinuous" wrapText="1"/>
      <protection hidden="1"/>
    </xf>
    <xf numFmtId="0" fontId="8" fillId="4" borderId="1" xfId="0" applyFont="1" applyFill="1" applyBorder="1" applyAlignment="1" applyProtection="1">
      <alignment horizontal="centerContinuous"/>
      <protection hidden="1"/>
    </xf>
    <xf numFmtId="0" fontId="8" fillId="4" borderId="2" xfId="0" applyFont="1" applyFill="1" applyBorder="1" applyAlignment="1" applyProtection="1">
      <alignment horizontal="centerContinuous"/>
      <protection hidden="1"/>
    </xf>
    <xf numFmtId="0" fontId="8" fillId="4" borderId="3" xfId="0" applyFont="1" applyFill="1" applyBorder="1" applyAlignment="1" applyProtection="1">
      <alignment horizontal="centerContinuous"/>
      <protection hidden="1"/>
    </xf>
    <xf numFmtId="0" fontId="6" fillId="0" borderId="10" xfId="0" applyFont="1" applyBorder="1" applyAlignment="1" applyProtection="1">
      <alignment horizontal="centerContinuous"/>
      <protection hidden="1"/>
    </xf>
    <xf numFmtId="0" fontId="6" fillId="0" borderId="11" xfId="0" applyFont="1" applyBorder="1" applyAlignment="1" applyProtection="1">
      <alignment horizontal="centerContinuous"/>
      <protection hidden="1"/>
    </xf>
    <xf numFmtId="0" fontId="6" fillId="0" borderId="12" xfId="0" applyFont="1" applyBorder="1" applyAlignment="1" applyProtection="1">
      <alignment horizontal="centerContinuous"/>
      <protection hidden="1"/>
    </xf>
    <xf numFmtId="0" fontId="7" fillId="4" borderId="2" xfId="0" applyFont="1" applyFill="1" applyBorder="1" applyAlignment="1" applyProtection="1">
      <alignment horizontal="centerContinuous"/>
      <protection hidden="1"/>
    </xf>
    <xf numFmtId="0" fontId="7" fillId="4" borderId="1" xfId="0" applyFont="1" applyFill="1" applyBorder="1" applyAlignment="1" applyProtection="1">
      <alignment horizontal="centerContinuous"/>
      <protection hidden="1"/>
    </xf>
    <xf numFmtId="0" fontId="7" fillId="4" borderId="3" xfId="0" applyFont="1" applyFill="1" applyBorder="1" applyAlignment="1" applyProtection="1">
      <alignment horizontal="centerContinuous"/>
      <protection hidden="1"/>
    </xf>
    <xf numFmtId="0" fontId="7" fillId="4" borderId="10" xfId="0" applyFont="1" applyFill="1" applyBorder="1" applyAlignment="1" applyProtection="1">
      <alignment horizontal="centerContinuous"/>
      <protection hidden="1"/>
    </xf>
    <xf numFmtId="0" fontId="7" fillId="4" borderId="11" xfId="0" applyFont="1" applyFill="1" applyBorder="1" applyAlignment="1" applyProtection="1">
      <alignment horizontal="centerContinuous"/>
      <protection hidden="1"/>
    </xf>
    <xf numFmtId="0" fontId="7" fillId="4" borderId="12" xfId="0" applyFont="1" applyFill="1" applyBorder="1" applyAlignment="1" applyProtection="1">
      <alignment horizontal="centerContinuous"/>
      <protection hidden="1"/>
    </xf>
    <xf numFmtId="0" fontId="3" fillId="0" borderId="16" xfId="0" applyFont="1" applyBorder="1"/>
    <xf numFmtId="0" fontId="3" fillId="5" borderId="17" xfId="0" applyFont="1" applyFill="1" applyBorder="1"/>
    <xf numFmtId="44" fontId="3" fillId="0" borderId="0" xfId="0" applyNumberFormat="1" applyFont="1" applyAlignment="1">
      <alignment horizontal="center"/>
    </xf>
    <xf numFmtId="10" fontId="3" fillId="0" borderId="0" xfId="0" applyNumberFormat="1" applyFont="1" applyAlignment="1">
      <alignment horizontal="center"/>
    </xf>
    <xf numFmtId="0" fontId="3" fillId="0" borderId="0" xfId="0" applyFont="1" applyAlignment="1">
      <alignment horizontal="center"/>
    </xf>
    <xf numFmtId="0" fontId="3" fillId="0" borderId="19" xfId="0" applyFont="1" applyBorder="1" applyProtection="1">
      <protection hidden="1"/>
    </xf>
    <xf numFmtId="44" fontId="3" fillId="0" borderId="20" xfId="0" applyNumberFormat="1" applyFont="1" applyBorder="1" applyProtection="1">
      <protection hidden="1"/>
    </xf>
    <xf numFmtId="0" fontId="3" fillId="2" borderId="0" xfId="0" applyFont="1" applyFill="1" applyAlignment="1" applyProtection="1">
      <alignment wrapText="1"/>
      <protection locked="0"/>
    </xf>
    <xf numFmtId="164" fontId="3" fillId="5" borderId="0" xfId="0" applyNumberFormat="1" applyFont="1" applyFill="1"/>
    <xf numFmtId="0" fontId="7" fillId="4" borderId="21"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22" xfId="0" applyFont="1" applyFill="1" applyBorder="1" applyAlignment="1" applyProtection="1">
      <alignment horizontal="centerContinuous"/>
      <protection hidden="1"/>
    </xf>
    <xf numFmtId="0" fontId="3" fillId="0" borderId="23" xfId="0" applyFont="1" applyBorder="1" applyAlignment="1">
      <alignment horizontal="right"/>
    </xf>
    <xf numFmtId="0" fontId="3" fillId="2" borderId="24" xfId="0" applyFont="1" applyFill="1" applyBorder="1" applyAlignment="1" applyProtection="1">
      <alignment horizontal="left"/>
      <protection locked="0"/>
    </xf>
    <xf numFmtId="0" fontId="3" fillId="2" borderId="24" xfId="0" applyFont="1" applyFill="1" applyBorder="1" applyAlignment="1" applyProtection="1">
      <alignment horizontal="left" wrapText="1"/>
      <protection locked="0"/>
    </xf>
    <xf numFmtId="164" fontId="3" fillId="5" borderId="24" xfId="0" applyNumberFormat="1" applyFont="1" applyFill="1" applyBorder="1"/>
    <xf numFmtId="0" fontId="3" fillId="0" borderId="25" xfId="0" applyFont="1" applyBorder="1" applyAlignment="1">
      <alignment horizontal="right"/>
    </xf>
    <xf numFmtId="0" fontId="3" fillId="5" borderId="8" xfId="0" applyFont="1" applyFill="1" applyBorder="1"/>
    <xf numFmtId="0" fontId="3" fillId="0" borderId="21" xfId="0" applyFont="1" applyBorder="1" applyAlignment="1">
      <alignment horizontal="right"/>
    </xf>
    <xf numFmtId="0" fontId="3" fillId="2" borderId="16" xfId="0" applyFont="1" applyFill="1" applyBorder="1" applyAlignment="1" applyProtection="1">
      <alignment wrapText="1"/>
      <protection locked="0"/>
    </xf>
    <xf numFmtId="0" fontId="3" fillId="2" borderId="22" xfId="0" applyFont="1" applyFill="1" applyBorder="1" applyAlignment="1" applyProtection="1">
      <alignment horizontal="left"/>
      <protection locked="0"/>
    </xf>
    <xf numFmtId="0" fontId="6" fillId="0" borderId="21" xfId="0" applyFont="1" applyBorder="1" applyAlignment="1">
      <alignment horizontal="right" wrapText="1"/>
    </xf>
    <xf numFmtId="0" fontId="3" fillId="5" borderId="16" xfId="0" applyFont="1" applyFill="1" applyBorder="1"/>
    <xf numFmtId="0" fontId="6" fillId="5" borderId="22" xfId="0" applyFont="1" applyFill="1" applyBorder="1" applyAlignment="1">
      <alignment horizontal="center"/>
    </xf>
    <xf numFmtId="0" fontId="2" fillId="3" borderId="21" xfId="0" applyFont="1" applyFill="1" applyBorder="1" applyAlignment="1" applyProtection="1">
      <alignment horizontal="centerContinuous"/>
      <protection hidden="1"/>
    </xf>
    <xf numFmtId="0" fontId="4" fillId="3" borderId="16" xfId="0" applyFont="1" applyFill="1" applyBorder="1" applyAlignment="1" applyProtection="1">
      <alignment horizontal="centerContinuous"/>
      <protection hidden="1"/>
    </xf>
    <xf numFmtId="0" fontId="4" fillId="3" borderId="22" xfId="0" applyFont="1" applyFill="1" applyBorder="1" applyAlignment="1" applyProtection="1">
      <alignment horizontal="centerContinuous"/>
      <protection hidden="1"/>
    </xf>
    <xf numFmtId="0" fontId="5" fillId="0" borderId="6" xfId="0" applyFont="1" applyBorder="1" applyAlignment="1" applyProtection="1">
      <alignment horizontal="center"/>
      <protection hidden="1"/>
    </xf>
    <xf numFmtId="0" fontId="5" fillId="0" borderId="26" xfId="0" applyFont="1" applyBorder="1" applyAlignment="1" applyProtection="1">
      <alignment horizontal="center"/>
      <protection hidden="1"/>
    </xf>
    <xf numFmtId="0" fontId="6" fillId="0" borderId="27" xfId="0" applyFont="1" applyBorder="1" applyAlignment="1" applyProtection="1">
      <alignment horizontal="center"/>
      <protection hidden="1"/>
    </xf>
    <xf numFmtId="0" fontId="3" fillId="0" borderId="10" xfId="0" applyFont="1" applyBorder="1" applyAlignment="1" applyProtection="1">
      <alignment horizontal="centerContinuous"/>
      <protection hidden="1"/>
    </xf>
    <xf numFmtId="0" fontId="3" fillId="0" borderId="11" xfId="0" applyFont="1" applyBorder="1" applyAlignment="1" applyProtection="1">
      <alignment horizontal="centerContinuous"/>
      <protection hidden="1"/>
    </xf>
    <xf numFmtId="0" fontId="3" fillId="0" borderId="18" xfId="0" applyFont="1" applyBorder="1" applyAlignment="1" applyProtection="1">
      <alignment horizontal="centerContinuous"/>
      <protection hidden="1"/>
    </xf>
    <xf numFmtId="0" fontId="3" fillId="0" borderId="19" xfId="0" applyFont="1" applyBorder="1" applyAlignment="1" applyProtection="1">
      <alignment horizontal="centerContinuous"/>
      <protection hidden="1"/>
    </xf>
    <xf numFmtId="0" fontId="6" fillId="0" borderId="28" xfId="0" applyFont="1" applyBorder="1" applyAlignment="1" applyProtection="1">
      <alignment horizontal="centerContinuous"/>
      <protection hidden="1"/>
    </xf>
    <xf numFmtId="0" fontId="6" fillId="0" borderId="29" xfId="0" applyFont="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8"/>
  <sheetViews>
    <sheetView tabSelected="1" view="pageLayout" topLeftCell="A41" zoomScaleNormal="100" zoomScaleSheetLayoutView="100" workbookViewId="0">
      <selection activeCell="E51" sqref="E51"/>
    </sheetView>
  </sheetViews>
  <sheetFormatPr defaultColWidth="8.85546875" defaultRowHeight="15" x14ac:dyDescent="0.25"/>
  <cols>
    <col min="1" max="1" width="33.5703125" style="1" customWidth="1"/>
    <col min="2" max="2" width="14.42578125" style="1" customWidth="1"/>
    <col min="3" max="3" width="16.5703125" style="1" customWidth="1"/>
    <col min="4" max="4" width="17.42578125" style="1" bestFit="1" customWidth="1"/>
    <col min="5" max="5" width="18.140625" style="1" bestFit="1" customWidth="1"/>
    <col min="6" max="6" width="12.5703125" style="24" bestFit="1" customWidth="1"/>
    <col min="7" max="7" width="11.5703125" style="24" bestFit="1" customWidth="1"/>
    <col min="8" max="8" width="8.85546875" style="25"/>
    <col min="9" max="16384" width="8.85546875" style="1"/>
  </cols>
  <sheetData>
    <row r="1" spans="1:8" s="33" customFormat="1" x14ac:dyDescent="0.25">
      <c r="A1" s="33" t="s">
        <v>95</v>
      </c>
      <c r="E1" s="36">
        <v>45960</v>
      </c>
      <c r="F1" s="34"/>
      <c r="G1" s="34"/>
      <c r="H1" s="35"/>
    </row>
    <row r="2" spans="1:8" ht="27.2" customHeight="1" thickBot="1" x14ac:dyDescent="0.35">
      <c r="A2" s="83" t="s">
        <v>0</v>
      </c>
      <c r="B2" s="84"/>
      <c r="C2" s="84"/>
      <c r="D2" s="84"/>
      <c r="E2" s="85"/>
    </row>
    <row r="3" spans="1:8" s="63" customFormat="1" ht="22.35" customHeight="1" thickBot="1" x14ac:dyDescent="0.4">
      <c r="A3" s="86" t="s">
        <v>2</v>
      </c>
      <c r="B3" s="2" t="s">
        <v>3</v>
      </c>
      <c r="C3" s="3">
        <v>72</v>
      </c>
      <c r="D3" s="2" t="s">
        <v>4</v>
      </c>
      <c r="E3" s="87" t="s">
        <v>106</v>
      </c>
      <c r="F3" s="61"/>
      <c r="G3" s="61"/>
      <c r="H3" s="62"/>
    </row>
    <row r="4" spans="1:8" x14ac:dyDescent="0.25">
      <c r="A4" s="88" t="s">
        <v>5</v>
      </c>
      <c r="B4" s="88">
        <v>4400023795</v>
      </c>
      <c r="C4" s="88" t="s">
        <v>6</v>
      </c>
      <c r="D4" s="93" t="s">
        <v>51</v>
      </c>
      <c r="E4" s="94"/>
    </row>
    <row r="5" spans="1:8" ht="21" x14ac:dyDescent="0.35">
      <c r="A5" s="39" t="s">
        <v>7</v>
      </c>
      <c r="B5" s="40"/>
      <c r="C5" s="40"/>
      <c r="D5" s="40"/>
      <c r="E5" s="41"/>
    </row>
    <row r="6" spans="1:8" x14ac:dyDescent="0.25">
      <c r="A6" s="4" t="s">
        <v>8</v>
      </c>
      <c r="B6" s="5" t="s">
        <v>9</v>
      </c>
      <c r="C6" s="5" t="s">
        <v>10</v>
      </c>
      <c r="D6" s="5" t="s">
        <v>11</v>
      </c>
      <c r="E6" s="6" t="s">
        <v>12</v>
      </c>
    </row>
    <row r="7" spans="1:8" ht="28.5" x14ac:dyDescent="0.25">
      <c r="A7" s="7" t="s">
        <v>99</v>
      </c>
      <c r="B7" s="8" t="s">
        <v>53</v>
      </c>
      <c r="C7" s="9">
        <v>38990</v>
      </c>
      <c r="D7" s="10">
        <v>0</v>
      </c>
      <c r="E7" s="11">
        <f>$C7*D7</f>
        <v>0</v>
      </c>
    </row>
    <row r="8" spans="1:8" ht="18.75" x14ac:dyDescent="0.3">
      <c r="A8" s="42" t="s">
        <v>13</v>
      </c>
      <c r="B8" s="43"/>
      <c r="C8" s="43"/>
      <c r="D8" s="43"/>
      <c r="E8" s="44"/>
    </row>
    <row r="9" spans="1:8" x14ac:dyDescent="0.25">
      <c r="A9" s="12" t="s">
        <v>14</v>
      </c>
      <c r="B9" s="5" t="s">
        <v>9</v>
      </c>
      <c r="C9" s="5" t="s">
        <v>10</v>
      </c>
      <c r="D9" s="5" t="s">
        <v>11</v>
      </c>
      <c r="E9" s="6" t="s">
        <v>12</v>
      </c>
    </row>
    <row r="10" spans="1:8" ht="28.5" x14ac:dyDescent="0.25">
      <c r="A10" s="7" t="s">
        <v>100</v>
      </c>
      <c r="B10" s="8" t="s">
        <v>54</v>
      </c>
      <c r="C10" s="9">
        <v>40790</v>
      </c>
      <c r="D10" s="10">
        <v>0</v>
      </c>
      <c r="E10" s="11">
        <f t="shared" ref="E10:E13" si="0">$C10*D10</f>
        <v>0</v>
      </c>
    </row>
    <row r="11" spans="1:8" ht="28.5" x14ac:dyDescent="0.25">
      <c r="A11" s="23" t="s">
        <v>105</v>
      </c>
      <c r="B11" s="8" t="s">
        <v>55</v>
      </c>
      <c r="C11" s="9">
        <v>41690</v>
      </c>
      <c r="D11" s="10">
        <v>0</v>
      </c>
      <c r="E11" s="11">
        <f t="shared" si="0"/>
        <v>0</v>
      </c>
    </row>
    <row r="12" spans="1:8" ht="28.5" x14ac:dyDescent="0.25">
      <c r="A12" s="7" t="s">
        <v>101</v>
      </c>
      <c r="B12" s="8" t="s">
        <v>56</v>
      </c>
      <c r="C12" s="9">
        <v>41990</v>
      </c>
      <c r="D12" s="10">
        <v>0</v>
      </c>
      <c r="E12" s="11">
        <f t="shared" si="0"/>
        <v>0</v>
      </c>
    </row>
    <row r="13" spans="1:8" ht="28.5" x14ac:dyDescent="0.25">
      <c r="A13" s="23" t="s">
        <v>102</v>
      </c>
      <c r="B13" s="8" t="s">
        <v>57</v>
      </c>
      <c r="C13" s="9">
        <v>43890</v>
      </c>
      <c r="D13" s="10">
        <v>0</v>
      </c>
      <c r="E13" s="11">
        <f t="shared" si="0"/>
        <v>0</v>
      </c>
    </row>
    <row r="14" spans="1:8" ht="30" customHeight="1" x14ac:dyDescent="0.25">
      <c r="A14" s="23" t="s">
        <v>107</v>
      </c>
      <c r="B14" s="8" t="s">
        <v>108</v>
      </c>
      <c r="C14" s="9">
        <v>45290</v>
      </c>
      <c r="D14" s="10">
        <v>0</v>
      </c>
      <c r="E14" s="11">
        <f>$C14*D14</f>
        <v>0</v>
      </c>
    </row>
    <row r="15" spans="1:8" ht="18.75" x14ac:dyDescent="0.3">
      <c r="A15" s="42" t="s">
        <v>15</v>
      </c>
      <c r="B15" s="45"/>
      <c r="C15" s="45"/>
      <c r="D15" s="45"/>
      <c r="E15" s="46"/>
    </row>
    <row r="16" spans="1:8" x14ac:dyDescent="0.25">
      <c r="A16" s="18" t="s">
        <v>58</v>
      </c>
      <c r="B16" s="13"/>
      <c r="C16" s="37" t="s">
        <v>16</v>
      </c>
      <c r="D16" s="38"/>
      <c r="E16" s="13"/>
    </row>
    <row r="17" spans="1:5" ht="18.75" x14ac:dyDescent="0.3">
      <c r="A17" s="47" t="s">
        <v>85</v>
      </c>
      <c r="B17" s="48"/>
      <c r="C17" s="48"/>
      <c r="D17" s="48"/>
      <c r="E17" s="49"/>
    </row>
    <row r="18" spans="1:5" x14ac:dyDescent="0.25">
      <c r="A18" s="4" t="s">
        <v>18</v>
      </c>
      <c r="B18" s="5" t="s">
        <v>19</v>
      </c>
      <c r="C18" s="5" t="s">
        <v>20</v>
      </c>
      <c r="D18" s="5" t="s">
        <v>21</v>
      </c>
      <c r="E18" s="6" t="s">
        <v>12</v>
      </c>
    </row>
    <row r="19" spans="1:5" x14ac:dyDescent="0.25">
      <c r="A19" s="7" t="s">
        <v>59</v>
      </c>
      <c r="B19" s="19" t="s">
        <v>22</v>
      </c>
      <c r="C19" s="14">
        <v>225</v>
      </c>
      <c r="D19" s="10"/>
      <c r="E19" s="11">
        <f>IF(D19="Yes",$C19*SUM($D$7:$D$14),0)</f>
        <v>0</v>
      </c>
    </row>
    <row r="20" spans="1:5" x14ac:dyDescent="0.25">
      <c r="A20" s="7" t="s">
        <v>60</v>
      </c>
      <c r="B20" s="19" t="s">
        <v>61</v>
      </c>
      <c r="C20" s="14">
        <v>272</v>
      </c>
      <c r="D20" s="10"/>
      <c r="E20" s="11">
        <f>IF(D20="Yes",$C20*SUM($D$7:$D$14),0)</f>
        <v>0</v>
      </c>
    </row>
    <row r="21" spans="1:5" x14ac:dyDescent="0.25">
      <c r="A21" s="7" t="s">
        <v>62</v>
      </c>
      <c r="B21" s="19" t="s">
        <v>63</v>
      </c>
      <c r="C21" s="14">
        <v>272</v>
      </c>
      <c r="D21" s="10"/>
      <c r="E21" s="11">
        <f>IF(D21="Yes",$C21*SUM($D$7:$D$14),0)</f>
        <v>0</v>
      </c>
    </row>
    <row r="22" spans="1:5" x14ac:dyDescent="0.25">
      <c r="A22" s="7" t="s">
        <v>86</v>
      </c>
      <c r="B22" s="19" t="s">
        <v>87</v>
      </c>
      <c r="C22" s="14">
        <v>272</v>
      </c>
      <c r="D22" s="10"/>
      <c r="E22" s="11">
        <f>IF(D22="Yes",$C22*SUM($D$7:$D$14),0)</f>
        <v>0</v>
      </c>
    </row>
    <row r="23" spans="1:5" ht="18.75" x14ac:dyDescent="0.3">
      <c r="A23" s="54" t="s">
        <v>17</v>
      </c>
      <c r="B23" s="53"/>
      <c r="C23" s="53"/>
      <c r="D23" s="53"/>
      <c r="E23" s="55"/>
    </row>
    <row r="24" spans="1:5" x14ac:dyDescent="0.25">
      <c r="A24" s="50" t="s">
        <v>23</v>
      </c>
      <c r="B24" s="51" t="s">
        <v>19</v>
      </c>
      <c r="C24" s="51" t="s">
        <v>20</v>
      </c>
      <c r="D24" s="51" t="s">
        <v>21</v>
      </c>
      <c r="E24" s="52" t="s">
        <v>12</v>
      </c>
    </row>
    <row r="25" spans="1:5" ht="13.5" customHeight="1" x14ac:dyDescent="0.25">
      <c r="A25" s="7" t="s">
        <v>49</v>
      </c>
      <c r="B25" s="19" t="s">
        <v>50</v>
      </c>
      <c r="C25" s="14">
        <v>456</v>
      </c>
      <c r="D25" s="10"/>
      <c r="E25" s="11">
        <f>IF(D25="Yes",$C25*SUM($D$7:$D$14),0)</f>
        <v>0</v>
      </c>
    </row>
    <row r="26" spans="1:5" ht="14.25" customHeight="1" x14ac:dyDescent="0.25">
      <c r="A26" s="7" t="s">
        <v>88</v>
      </c>
      <c r="B26" s="19" t="s">
        <v>89</v>
      </c>
      <c r="C26" s="14">
        <v>1560</v>
      </c>
      <c r="D26" s="10"/>
      <c r="E26" s="11">
        <f>IF(D26="Yes",$C26*SUM($D$7:$D$14),0)</f>
        <v>0</v>
      </c>
    </row>
    <row r="27" spans="1:5" x14ac:dyDescent="0.25">
      <c r="A27" s="7" t="s">
        <v>64</v>
      </c>
      <c r="B27" s="19" t="s">
        <v>65</v>
      </c>
      <c r="C27" s="14">
        <v>409</v>
      </c>
      <c r="D27" s="10"/>
      <c r="E27" s="11">
        <f>IF(D27="Yes",$C27*SUM($D$7:$D$14),0)</f>
        <v>0</v>
      </c>
    </row>
    <row r="28" spans="1:5" x14ac:dyDescent="0.25">
      <c r="A28" s="7" t="s">
        <v>90</v>
      </c>
      <c r="B28" s="19" t="s">
        <v>91</v>
      </c>
      <c r="C28" s="14">
        <v>1012</v>
      </c>
      <c r="D28" s="10"/>
      <c r="E28" s="11">
        <f>IF(D28="Yes",$C28*SUM($D$7:$D$14),0)</f>
        <v>0</v>
      </c>
    </row>
    <row r="29" spans="1:5" ht="30" x14ac:dyDescent="0.25">
      <c r="A29" s="7" t="s">
        <v>66</v>
      </c>
      <c r="B29" s="19" t="s">
        <v>67</v>
      </c>
      <c r="C29" s="14">
        <v>197</v>
      </c>
      <c r="D29" s="10"/>
      <c r="E29" s="11">
        <f>IF(D29="Yes",$C29*SUM($D$7:$D$14),0)</f>
        <v>0</v>
      </c>
    </row>
    <row r="30" spans="1:5" x14ac:dyDescent="0.25">
      <c r="A30" s="7" t="s">
        <v>76</v>
      </c>
      <c r="B30" s="19" t="s">
        <v>68</v>
      </c>
      <c r="C30" s="14">
        <v>640</v>
      </c>
      <c r="D30" s="10"/>
      <c r="E30" s="11">
        <f>IF(D30="Yes",$C30*SUM($D$7:$D$14),0)</f>
        <v>0</v>
      </c>
    </row>
    <row r="31" spans="1:5" ht="28.5" x14ac:dyDescent="0.25">
      <c r="A31" s="15" t="s">
        <v>98</v>
      </c>
      <c r="B31" s="19" t="s">
        <v>69</v>
      </c>
      <c r="C31" s="17">
        <v>225</v>
      </c>
      <c r="D31" s="10"/>
      <c r="E31" s="11">
        <f>IF(D31="Yes",$C31*SUM($D$7:$D$14),0)</f>
        <v>0</v>
      </c>
    </row>
    <row r="32" spans="1:5" ht="14.25" customHeight="1" x14ac:dyDescent="0.25">
      <c r="A32" s="15" t="s">
        <v>77</v>
      </c>
      <c r="B32" s="19" t="s">
        <v>70</v>
      </c>
      <c r="C32" s="16">
        <v>225</v>
      </c>
      <c r="D32" s="10"/>
      <c r="E32" s="11">
        <f>IF(D32="Yes",$C32*SUM($D$7:$D$14),0)</f>
        <v>0</v>
      </c>
    </row>
    <row r="33" spans="1:5" x14ac:dyDescent="0.25">
      <c r="A33" s="15" t="s">
        <v>79</v>
      </c>
      <c r="B33" s="19" t="s">
        <v>72</v>
      </c>
      <c r="C33" s="16">
        <v>364</v>
      </c>
      <c r="D33" s="10"/>
      <c r="E33" s="11">
        <f>IF(D33="Yes",$C33*SUM($D$7:$D$14),0)</f>
        <v>0</v>
      </c>
    </row>
    <row r="34" spans="1:5" x14ac:dyDescent="0.25">
      <c r="A34" s="7" t="s">
        <v>80</v>
      </c>
      <c r="B34" s="19" t="s">
        <v>26</v>
      </c>
      <c r="C34" s="14">
        <v>272</v>
      </c>
      <c r="D34" s="10"/>
      <c r="E34" s="11">
        <f>IF(D34="Yes",$C34*SUM($D$7:$D$14),0)</f>
        <v>0</v>
      </c>
    </row>
    <row r="35" spans="1:5" x14ac:dyDescent="0.25">
      <c r="A35" s="20" t="s">
        <v>81</v>
      </c>
      <c r="B35" s="21" t="s">
        <v>25</v>
      </c>
      <c r="C35" s="26" t="s">
        <v>75</v>
      </c>
      <c r="D35" s="22"/>
      <c r="E35" s="30">
        <f>IF(D35="YES","NC",0)</f>
        <v>0</v>
      </c>
    </row>
    <row r="36" spans="1:5" ht="54" x14ac:dyDescent="0.25">
      <c r="A36" s="7" t="s">
        <v>97</v>
      </c>
      <c r="B36" s="19" t="s">
        <v>48</v>
      </c>
      <c r="C36" s="14">
        <v>180</v>
      </c>
      <c r="D36" s="22"/>
      <c r="E36" s="11">
        <f>IF(D36="Yes",$C36*SUM($D$7:$D$14),0)</f>
        <v>0</v>
      </c>
    </row>
    <row r="37" spans="1:5" x14ac:dyDescent="0.25">
      <c r="A37" s="7" t="s">
        <v>103</v>
      </c>
      <c r="B37" s="19" t="s">
        <v>24</v>
      </c>
      <c r="C37" s="14">
        <v>364</v>
      </c>
      <c r="D37" s="22"/>
      <c r="E37" s="11">
        <f>IF(D37="Yes",$C37*SUM($D$7:$D$14),0)</f>
        <v>0</v>
      </c>
    </row>
    <row r="38" spans="1:5" ht="85.5" customHeight="1" x14ac:dyDescent="0.25">
      <c r="A38" s="27" t="s">
        <v>104</v>
      </c>
      <c r="B38" s="19" t="s">
        <v>73</v>
      </c>
      <c r="C38" s="14">
        <v>869</v>
      </c>
      <c r="D38" s="10"/>
      <c r="E38" s="11">
        <f>IF(D38="Yes",$C38*SUM($D$7:$D$14),0)</f>
        <v>0</v>
      </c>
    </row>
    <row r="39" spans="1:5" x14ac:dyDescent="0.25">
      <c r="A39" s="27" t="s">
        <v>92</v>
      </c>
      <c r="B39" s="19" t="s">
        <v>93</v>
      </c>
      <c r="C39" s="14">
        <v>600</v>
      </c>
      <c r="D39" s="10"/>
      <c r="E39" s="11">
        <f>IF(D39="Yes",$C39*SUM($D$7:$D$14),0)</f>
        <v>0</v>
      </c>
    </row>
    <row r="40" spans="1:5" x14ac:dyDescent="0.25">
      <c r="A40" s="7" t="s">
        <v>82</v>
      </c>
      <c r="B40" s="19" t="s">
        <v>74</v>
      </c>
      <c r="C40" s="14">
        <v>548</v>
      </c>
      <c r="D40" s="10"/>
      <c r="E40" s="11">
        <f>IF(D40="Yes",$C40*SUM($D$7:$D$14),0)</f>
        <v>0</v>
      </c>
    </row>
    <row r="41" spans="1:5" ht="180" customHeight="1" x14ac:dyDescent="0.25">
      <c r="A41" s="7" t="s">
        <v>96</v>
      </c>
      <c r="B41" s="19" t="s">
        <v>94</v>
      </c>
      <c r="C41" s="14">
        <v>1237</v>
      </c>
      <c r="D41" s="10"/>
      <c r="E41" s="11">
        <f>IF(D41="Yes",$C41*SUM($D$7:$D$14),0)</f>
        <v>0</v>
      </c>
    </row>
    <row r="42" spans="1:5" x14ac:dyDescent="0.25">
      <c r="A42" s="15" t="s">
        <v>78</v>
      </c>
      <c r="B42" s="19" t="s">
        <v>71</v>
      </c>
      <c r="C42" s="16">
        <v>1192</v>
      </c>
      <c r="D42" s="10"/>
      <c r="E42" s="11">
        <f>IF(D42="Yes",$C42*SUM($D$7:$D$14),0)</f>
        <v>0</v>
      </c>
    </row>
    <row r="43" spans="1:5" x14ac:dyDescent="0.25">
      <c r="A43" s="7" t="s">
        <v>83</v>
      </c>
      <c r="B43" s="19" t="s">
        <v>84</v>
      </c>
      <c r="C43" s="28" t="s">
        <v>75</v>
      </c>
      <c r="D43" s="10"/>
      <c r="E43" s="30">
        <f>IF(D43="YES","NC",0)</f>
        <v>0</v>
      </c>
    </row>
    <row r="44" spans="1:5" x14ac:dyDescent="0.25">
      <c r="A44" s="89" t="s">
        <v>27</v>
      </c>
      <c r="B44" s="90"/>
      <c r="C44" s="90"/>
      <c r="D44" s="8" t="s">
        <v>28</v>
      </c>
      <c r="E44" s="29">
        <f>IF(SUM(D7:D14)=0,0,SUM(E7:E43)/SUM(D7:D14))</f>
        <v>0</v>
      </c>
    </row>
    <row r="45" spans="1:5" ht="18.75" x14ac:dyDescent="0.3">
      <c r="A45" s="56" t="s">
        <v>29</v>
      </c>
      <c r="B45" s="57"/>
      <c r="C45" s="57"/>
      <c r="D45" s="57"/>
      <c r="E45" s="58"/>
    </row>
    <row r="46" spans="1:5" x14ac:dyDescent="0.25">
      <c r="A46" s="89" t="s">
        <v>30</v>
      </c>
      <c r="B46" s="90"/>
      <c r="C46" s="90"/>
      <c r="D46" s="90"/>
      <c r="E46" s="11">
        <f>ROUND(0.0035*E44,2)</f>
        <v>0</v>
      </c>
    </row>
    <row r="47" spans="1:5" x14ac:dyDescent="0.25">
      <c r="A47" s="89" t="s">
        <v>31</v>
      </c>
      <c r="B47" s="90"/>
      <c r="C47" s="90"/>
      <c r="D47" s="90"/>
      <c r="E47" s="11">
        <v>11.25</v>
      </c>
    </row>
    <row r="48" spans="1:5" x14ac:dyDescent="0.25">
      <c r="A48" s="89" t="s">
        <v>32</v>
      </c>
      <c r="B48" s="90"/>
      <c r="C48" s="90"/>
      <c r="D48" s="90"/>
      <c r="E48" s="11">
        <v>18</v>
      </c>
    </row>
    <row r="49" spans="1:5" x14ac:dyDescent="0.25">
      <c r="A49" s="89" t="s">
        <v>33</v>
      </c>
      <c r="B49" s="90"/>
      <c r="C49" s="90"/>
      <c r="D49" s="8" t="s">
        <v>28</v>
      </c>
      <c r="E49" s="11">
        <f>IF(SUM(E44:E48)&lt;100,0,SUM(E44:E48))</f>
        <v>0</v>
      </c>
    </row>
    <row r="50" spans="1:5" x14ac:dyDescent="0.25">
      <c r="A50" s="91" t="s">
        <v>34</v>
      </c>
      <c r="B50" s="92"/>
      <c r="C50" s="92"/>
      <c r="D50" s="64"/>
      <c r="E50" s="65">
        <f>E49*SUM(D7:D14)</f>
        <v>0</v>
      </c>
    </row>
    <row r="51" spans="1:5" ht="18.75" x14ac:dyDescent="0.3">
      <c r="A51" s="68" t="s">
        <v>35</v>
      </c>
      <c r="B51" s="69"/>
      <c r="C51" s="69"/>
      <c r="D51" s="69"/>
      <c r="E51" s="70"/>
    </row>
    <row r="52" spans="1:5" x14ac:dyDescent="0.25">
      <c r="A52" s="77" t="s">
        <v>36</v>
      </c>
      <c r="B52" s="78"/>
      <c r="C52" s="78"/>
      <c r="D52" s="59" t="s">
        <v>37</v>
      </c>
      <c r="E52" s="79"/>
    </row>
    <row r="53" spans="1:5" x14ac:dyDescent="0.25">
      <c r="A53" s="71" t="s">
        <v>38</v>
      </c>
      <c r="B53" s="66"/>
      <c r="C53" s="66"/>
      <c r="D53" s="1" t="s">
        <v>39</v>
      </c>
      <c r="E53" s="73"/>
    </row>
    <row r="54" spans="1:5" x14ac:dyDescent="0.25">
      <c r="A54" s="71" t="s">
        <v>40</v>
      </c>
      <c r="B54" s="66"/>
      <c r="C54" s="66"/>
      <c r="D54" s="1" t="s">
        <v>41</v>
      </c>
      <c r="E54" s="72"/>
    </row>
    <row r="55" spans="1:5" ht="18.75" x14ac:dyDescent="0.3">
      <c r="A55" s="68" t="s">
        <v>42</v>
      </c>
      <c r="B55" s="69"/>
      <c r="C55" s="69"/>
      <c r="D55" s="69"/>
      <c r="E55" s="70"/>
    </row>
    <row r="56" spans="1:5" x14ac:dyDescent="0.25">
      <c r="A56" s="80" t="s">
        <v>43</v>
      </c>
      <c r="B56" s="81" t="s">
        <v>44</v>
      </c>
      <c r="C56" s="81"/>
      <c r="D56" s="81" t="s">
        <v>45</v>
      </c>
      <c r="E56" s="82">
        <v>310030443</v>
      </c>
    </row>
    <row r="57" spans="1:5" x14ac:dyDescent="0.25">
      <c r="A57" s="71" t="s">
        <v>38</v>
      </c>
      <c r="B57" s="67" t="s">
        <v>46</v>
      </c>
      <c r="C57" s="67"/>
      <c r="D57" s="67"/>
      <c r="E57" s="74"/>
    </row>
    <row r="58" spans="1:5" x14ac:dyDescent="0.25">
      <c r="A58" s="75" t="s">
        <v>40</v>
      </c>
      <c r="B58" s="76" t="s">
        <v>47</v>
      </c>
      <c r="C58" s="76"/>
      <c r="D58" s="76"/>
      <c r="E58" s="60"/>
    </row>
  </sheetData>
  <sheetProtection formatColumns="0" formatRows="0"/>
  <dataValidations disablePrompts="1" count="1">
    <dataValidation type="list" allowBlank="1" showInputMessage="1" showErrorMessage="1" sqref="D25:D43 D19:D22" xr:uid="{00000000-0002-0000-0000-000000000000}">
      <formula1>"Yes, "</formula1>
    </dataValidation>
  </dataValidations>
  <pageMargins left="0.7" right="0.7" top="0.75" bottom="0.75" header="0.3" footer="0.3"/>
  <pageSetup scale="9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653E-73BB-43BB-8081-5DD71FA7FCE3}">
  <dimension ref="A1:A2"/>
  <sheetViews>
    <sheetView workbookViewId="0">
      <selection activeCell="A2" sqref="A2"/>
    </sheetView>
  </sheetViews>
  <sheetFormatPr defaultRowHeight="15" x14ac:dyDescent="0.25"/>
  <cols>
    <col min="1" max="1" width="100.7109375" customWidth="1"/>
  </cols>
  <sheetData>
    <row r="1" spans="1:1" ht="21" x14ac:dyDescent="0.35">
      <c r="A1" s="32" t="s">
        <v>1</v>
      </c>
    </row>
    <row r="2" spans="1:1" ht="210.75" thickBot="1" x14ac:dyDescent="0.3">
      <c r="A2" s="31"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72 - Ram 1500 Crew</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2025-08-20T16:07:29Z</cp:lastPrinted>
  <dcterms:created xsi:type="dcterms:W3CDTF">2016-08-11T20:23:26Z</dcterms:created>
  <dcterms:modified xsi:type="dcterms:W3CDTF">2026-04-09T15:58:08Z</dcterms:modified>
  <cp:category/>
  <cp:contentStatus/>
</cp:coreProperties>
</file>