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84926EFB-B055-44CC-859A-991580FDD110}" xr6:coauthVersionLast="47" xr6:coauthVersionMax="47" xr10:uidLastSave="{00000000-0000-0000-0000-000000000000}"/>
  <bookViews>
    <workbookView xWindow="-2892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E47" i="1"/>
  <c r="E48" i="1"/>
  <c r="E49" i="1"/>
  <c r="E50" i="1"/>
  <c r="E51" i="1"/>
  <c r="E52" i="1"/>
  <c r="E53" i="1"/>
  <c r="E54" i="1"/>
  <c r="E55" i="1"/>
  <c r="E56" i="1"/>
  <c r="E57" i="1"/>
  <c r="E46" i="1"/>
  <c r="E38" i="1" l="1"/>
  <c r="E39" i="1"/>
  <c r="E40" i="1"/>
  <c r="E41" i="1"/>
  <c r="E42" i="1"/>
  <c r="E43" i="1"/>
  <c r="E44" i="1"/>
  <c r="E16" i="1"/>
  <c r="E15" i="1"/>
  <c r="E23" i="1" l="1"/>
  <c r="E24" i="1"/>
  <c r="E25" i="1"/>
  <c r="E26" i="1"/>
  <c r="E22" i="1"/>
  <c r="E36" i="1"/>
  <c r="E32" i="1" l="1"/>
  <c r="E27" i="1" l="1"/>
  <c r="E28" i="1"/>
  <c r="E29" i="1"/>
  <c r="E30" i="1"/>
  <c r="E31" i="1"/>
  <c r="E33" i="1"/>
  <c r="E34" i="1"/>
  <c r="E35" i="1"/>
  <c r="E37" i="1"/>
  <c r="E11" i="1"/>
  <c r="E12" i="1"/>
  <c r="E13" i="1"/>
  <c r="E14" i="1"/>
  <c r="E7" i="1"/>
  <c r="E10" i="1" l="1"/>
  <c r="E60" i="1" l="1"/>
  <c r="E63" i="1" l="1"/>
  <c r="E64" i="1" s="1"/>
</calcChain>
</file>

<file path=xl/sharedStrings.xml><?xml version="1.0" encoding="utf-8"?>
<sst xmlns="http://schemas.openxmlformats.org/spreadsheetml/2006/main" count="144" uniqueCount="135">
  <si>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</si>
  <si>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</si>
  <si>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</si>
  <si>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</si>
  <si>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</si>
  <si>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</si>
  <si>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</si>
  <si>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</si>
  <si>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</si>
  <si>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</si>
  <si>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</si>
  <si>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</si>
  <si>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</si>
  <si>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</si>
  <si>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</si>
  <si>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</si>
  <si>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Code</t>
  </si>
  <si>
    <t>Option Unit Price</t>
  </si>
  <si>
    <t>Add Option</t>
  </si>
  <si>
    <t>Option Description</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</si>
  <si>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</si>
  <si>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</si>
  <si>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</si>
  <si>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</si>
  <si>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</si>
  <si>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</si>
  <si>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</si>
  <si>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</si>
  <si>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</si>
  <si>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</si>
  <si>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</si>
  <si>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</si>
  <si>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</si>
  <si>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</si>
  <si>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</si>
  <si>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</si>
  <si>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</si>
  <si>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</si>
  <si>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</si>
  <si>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</si>
  <si>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</si>
  <si>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</si>
  <si>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</si>
  <si>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</si>
  <si>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MRU</t>
  </si>
  <si>
    <t>Trailer Brake Control</t>
  </si>
  <si>
    <t>A61</t>
  </si>
  <si>
    <t>DT1L98-27A</t>
  </si>
  <si>
    <t>PO #_____________________________</t>
  </si>
  <si>
    <r>
      <t xml:space="preserve">4X2 5.7L V8 HEMI MDS VVT 
</t>
    </r>
    <r>
      <rPr>
        <sz val="10"/>
        <rFont val="Calibri"/>
        <family val="2"/>
        <scheme val="minor"/>
      </rPr>
      <t>(5.7 Ft. Bed - Must add DMH)</t>
    </r>
  </si>
  <si>
    <r>
      <t xml:space="preserve">4X4 5.7L V8 HEMI MDS VVT 
</t>
    </r>
    <r>
      <rPr>
        <sz val="10"/>
        <rFont val="Calibri"/>
        <family val="2"/>
        <scheme val="minor"/>
      </rPr>
      <t>(5.7 Ft. Bed - Must add DMH)</t>
    </r>
  </si>
  <si>
    <t>90-120 Days</t>
  </si>
  <si>
    <t>RAM 5500 Cab &amp; Chassis Reg. Cab</t>
  </si>
  <si>
    <t>2WD w/ 6.7L I6 Turbo Diesel engine</t>
  </si>
  <si>
    <t>DP5L63-2YA</t>
  </si>
  <si>
    <t>4WD w/ 6.7L I6 Turbo Diesel engine</t>
  </si>
  <si>
    <t>DP0L63-2YA</t>
  </si>
  <si>
    <t>84" CA</t>
  </si>
  <si>
    <t>DP5L64</t>
  </si>
  <si>
    <t>108" CA</t>
  </si>
  <si>
    <t>DP5L65</t>
  </si>
  <si>
    <t>120" CA</t>
  </si>
  <si>
    <t>DP5L66</t>
  </si>
  <si>
    <t xml:space="preserve">4WD w/ 84" CA </t>
  </si>
  <si>
    <t>DP0L64</t>
  </si>
  <si>
    <t>(PW7) Bright White Clear Coat</t>
  </si>
  <si>
    <t>(PR4) Flame Red Clear Coat</t>
  </si>
  <si>
    <t>(PW8) Black Clear Coat</t>
  </si>
  <si>
    <t>220 AMP Alternator</t>
  </si>
  <si>
    <t>440 AMP Alternator</t>
  </si>
  <si>
    <t>2 Additional Base Keys</t>
  </si>
  <si>
    <t>115V Auxiliary Power Outlet</t>
  </si>
  <si>
    <t>Ambulance Prep Group</t>
  </si>
  <si>
    <t>Electrical Accessory Group</t>
  </si>
  <si>
    <t>RAM Telematics w/ 1 yr Subscription</t>
  </si>
  <si>
    <t>Emergency, Fire, Rescue Special Emissions</t>
  </si>
  <si>
    <t>Black Tubular Side Steps</t>
  </si>
  <si>
    <t>Power Equipment Group (Includes power windows and door locks)</t>
  </si>
  <si>
    <t>22 Gallon Midship Fuel Tank</t>
  </si>
  <si>
    <t>Dual Fuel Tank (22 &amp; 52 Gal.)</t>
  </si>
  <si>
    <t>Heavy Duty Front Suspension Group</t>
  </si>
  <si>
    <t>Front Rubber Floor Mats</t>
  </si>
  <si>
    <t>Max Tow Package</t>
  </si>
  <si>
    <t>Full Size Spare Tire</t>
  </si>
  <si>
    <t>Payload Upgrade Package</t>
  </si>
  <si>
    <t>Rear Backup Alarm</t>
  </si>
  <si>
    <t>Parkview Rear Back-up Camera</t>
  </si>
  <si>
    <t>Speed Limitation - 65 MPH</t>
  </si>
  <si>
    <t>Speed Limitation - 70 MPH</t>
  </si>
  <si>
    <t>Speed Limitation - 77 MPH</t>
  </si>
  <si>
    <t>BAJ</t>
  </si>
  <si>
    <t>XF7</t>
  </si>
  <si>
    <t>GXJ</t>
  </si>
  <si>
    <t>JKV</t>
  </si>
  <si>
    <t>AH2</t>
  </si>
  <si>
    <t>ADH</t>
  </si>
  <si>
    <t>RFQ</t>
  </si>
  <si>
    <t>AH6</t>
  </si>
  <si>
    <t>NFA</t>
  </si>
  <si>
    <t>NLL</t>
  </si>
  <si>
    <t>AZB</t>
  </si>
  <si>
    <t>CLY</t>
  </si>
  <si>
    <t>AHQ</t>
  </si>
  <si>
    <t>TBB</t>
  </si>
  <si>
    <t>AH5</t>
  </si>
  <si>
    <t>XAW</t>
  </si>
  <si>
    <t>XAC</t>
  </si>
  <si>
    <t>JJ4</t>
  </si>
  <si>
    <t>JJ5</t>
  </si>
  <si>
    <t>JJ9</t>
  </si>
  <si>
    <t>Bodies</t>
  </si>
  <si>
    <t>Service Body: 60" CA</t>
  </si>
  <si>
    <t>SLU108DADW</t>
  </si>
  <si>
    <t>Service Body: 60" CA w/ Flip Tops</t>
  </si>
  <si>
    <t>SLUS108ADW</t>
  </si>
  <si>
    <t>Service Body: 84" CA</t>
  </si>
  <si>
    <t>SLU132DADW</t>
  </si>
  <si>
    <t>Service Body: 84" CA w/ Flip Tops</t>
  </si>
  <si>
    <t>SLUS132ADW</t>
  </si>
  <si>
    <t>Gooseneck Body: 60" CA</t>
  </si>
  <si>
    <t>CM 9'4"</t>
  </si>
  <si>
    <t>Flat Bed: 60" CA</t>
  </si>
  <si>
    <t>T&amp;T 9'3"</t>
  </si>
  <si>
    <t>Gooseneck Body: 84" CA</t>
  </si>
  <si>
    <t>CM 11'4"</t>
  </si>
  <si>
    <t>Flat Bed: 84" CA</t>
  </si>
  <si>
    <t>T&amp;T 12'4"</t>
  </si>
  <si>
    <t>Flat Bed: 108" CA</t>
  </si>
  <si>
    <t>T&amp;T 14"</t>
  </si>
  <si>
    <t>Flat Bed: 120" CA</t>
  </si>
  <si>
    <t>T&amp;T 16'</t>
  </si>
  <si>
    <t>Dump Body: 60" CA</t>
  </si>
  <si>
    <t xml:space="preserve">Warren 9' </t>
  </si>
  <si>
    <t>Dump Body: 84" CA</t>
  </si>
  <si>
    <t xml:space="preserve">Warren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</si>
</sst>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
      <sz val="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0">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9"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3" fillId="0" borderId="9" xfId="0" applyFont="1" applyBorder="1" applyAlignment="1" applyProtection="1">
      <alignment wrapText="1"/>
      <protection hidden="1"/>
    </xf>
    <xf numFmtId="0" fontId="3" fillId="0" borderId="10" xfId="0" applyFont="1" applyBorder="1" applyProtection="1">
      <protection hidden="1"/>
    </xf>
    <xf numFmtId="44" fontId="3" fillId="0" borderId="10" xfId="1" applyFont="1" applyBorder="1" applyProtection="1">
      <protection hidden="1"/>
    </xf>
    <xf numFmtId="0" fontId="3" fillId="2" borderId="10" xfId="0" applyFont="1" applyFill="1" applyBorder="1" applyProtection="1">
      <protection locked="0"/>
    </xf>
    <xf numFmtId="44" fontId="3" fillId="0" borderId="11" xfId="0" applyNumberFormat="1" applyFont="1" applyBorder="1" applyProtection="1">
      <protection hidden="1"/>
    </xf>
    <xf numFmtId="0" fontId="6" fillId="0" borderId="9" xfId="0" applyFont="1" applyBorder="1" applyAlignment="1" applyProtection="1">
      <alignment wrapText="1"/>
      <protection hidden="1"/>
    </xf>
    <xf numFmtId="44" fontId="3" fillId="0" borderId="10" xfId="1" applyFont="1" applyBorder="1" applyAlignment="1" applyProtection="1">
      <protection hidden="1"/>
    </xf>
    <xf numFmtId="44" fontId="3" fillId="5" borderId="10" xfId="1" applyFont="1" applyFill="1" applyBorder="1" applyAlignment="1" applyProtection="1">
      <protection hidden="1"/>
    </xf>
    <xf numFmtId="44" fontId="3" fillId="5" borderId="10" xfId="1" applyFont="1" applyFill="1" applyBorder="1" applyAlignment="1" applyProtection="1">
      <alignment horizontal="right"/>
      <protection hidden="1"/>
    </xf>
    <xf numFmtId="0" fontId="3" fillId="0" borderId="10" xfId="0" applyFont="1" applyBorder="1" applyAlignment="1" applyProtection="1">
      <alignment horizontal="center"/>
      <protection hidden="1"/>
    </xf>
    <xf numFmtId="0" fontId="0" fillId="0" borderId="9" xfId="0" applyBorder="1" applyAlignment="1" applyProtection="1">
      <alignment wrapText="1"/>
      <protection hidden="1"/>
    </xf>
    <xf numFmtId="0" fontId="0" fillId="0" borderId="10" xfId="0" applyBorder="1" applyAlignment="1" applyProtection="1">
      <alignment horizontal="center"/>
      <protection hidden="1"/>
    </xf>
    <xf numFmtId="0" fontId="0" fillId="2" borderId="10" xfId="0" applyFill="1" applyBorder="1" applyProtection="1">
      <protection locked="0"/>
    </xf>
    <xf numFmtId="44" fontId="3" fillId="0" borderId="0" xfId="0" applyNumberFormat="1" applyFont="1"/>
    <xf numFmtId="10" fontId="3" fillId="0" borderId="0" xfId="0" applyNumberFormat="1" applyFont="1"/>
    <xf numFmtId="44" fontId="0" fillId="5" borderId="10" xfId="1" applyFont="1" applyFill="1" applyBorder="1" applyAlignment="1" applyProtection="1">
      <alignment horizontal="right"/>
      <protection hidden="1"/>
    </xf>
    <xf numFmtId="44" fontId="3" fillId="0" borderId="10" xfId="1" applyFont="1" applyBorder="1" applyAlignment="1" applyProtection="1">
      <alignment horizontal="right"/>
      <protection hidden="1"/>
    </xf>
    <xf numFmtId="44" fontId="3" fillId="0" borderId="11" xfId="0" applyNumberFormat="1" applyFont="1" applyBorder="1" applyAlignment="1" applyProtection="1">
      <alignment horizontal="left"/>
      <protection hidden="1"/>
    </xf>
    <xf numFmtId="44" fontId="3" fillId="0" borderId="11" xfId="0" applyNumberFormat="1" applyFont="1" applyBorder="1" applyAlignment="1" applyProtection="1">
      <alignment horizontal="righ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5" fillId="4" borderId="6" xfId="0" applyFont="1" applyFill="1" applyBorder="1" applyAlignment="1" applyProtection="1">
      <alignment horizontal="centerContinuous"/>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7"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9" xfId="0" applyFont="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9"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3" fillId="0" borderId="13" xfId="0" applyFont="1" applyBorder="1"/>
    <xf numFmtId="0" fontId="3" fillId="5" borderId="14"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6" xfId="0" applyFont="1" applyBorder="1" applyProtection="1">
      <protection hidden="1"/>
    </xf>
    <xf numFmtId="44" fontId="3" fillId="0" borderId="17"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18"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3" fillId="0" borderId="20" xfId="0" applyFont="1" applyBorder="1" applyAlignment="1">
      <alignment horizontal="right"/>
    </xf>
    <xf numFmtId="0" fontId="3" fillId="2" borderId="21" xfId="0" applyFont="1" applyFill="1" applyBorder="1" applyAlignment="1" applyProtection="1">
      <alignment horizontal="left"/>
      <protection locked="0"/>
    </xf>
    <xf numFmtId="0" fontId="3" fillId="2" borderId="21" xfId="0" applyFont="1" applyFill="1" applyBorder="1" applyAlignment="1" applyProtection="1">
      <alignment horizontal="left" wrapText="1"/>
      <protection locked="0"/>
    </xf>
    <xf numFmtId="164" fontId="3" fillId="5" borderId="21" xfId="0" applyNumberFormat="1" applyFont="1" applyFill="1" applyBorder="1"/>
    <xf numFmtId="0" fontId="3" fillId="0" borderId="22" xfId="0" applyFont="1" applyBorder="1" applyAlignment="1">
      <alignment horizontal="right"/>
    </xf>
    <xf numFmtId="0" fontId="3" fillId="5" borderId="7" xfId="0" applyFont="1" applyFill="1" applyBorder="1"/>
    <xf numFmtId="0" fontId="3" fillId="0" borderId="18" xfId="0" applyFont="1" applyBorder="1" applyAlignment="1">
      <alignment horizontal="right"/>
    </xf>
    <xf numFmtId="0" fontId="3" fillId="2" borderId="13" xfId="0" applyFont="1" applyFill="1" applyBorder="1" applyAlignment="1" applyProtection="1">
      <alignment wrapText="1"/>
      <protection locked="0"/>
    </xf>
    <xf numFmtId="0" fontId="3" fillId="2" borderId="19" xfId="0" applyFont="1" applyFill="1" applyBorder="1" applyAlignment="1" applyProtection="1">
      <alignment horizontal="left"/>
      <protection locked="0"/>
    </xf>
    <xf numFmtId="0" fontId="6" fillId="0" borderId="18" xfId="0" applyFont="1" applyBorder="1" applyAlignment="1">
      <alignment horizontal="right" wrapText="1"/>
    </xf>
    <xf numFmtId="0" fontId="3" fillId="5" borderId="13" xfId="0" applyFont="1" applyFill="1" applyBorder="1"/>
    <xf numFmtId="0" fontId="6" fillId="5" borderId="19" xfId="0" applyFont="1" applyFill="1" applyBorder="1" applyAlignment="1">
      <alignment horizontal="center"/>
    </xf>
    <xf numFmtId="0" fontId="2" fillId="3" borderId="18" xfId="0" applyFont="1" applyFill="1" applyBorder="1" applyAlignment="1" applyProtection="1">
      <alignment horizontal="centerContinuous"/>
      <protection hidden="1"/>
    </xf>
    <xf numFmtId="0" fontId="4" fillId="3" borderId="13" xfId="0" applyFont="1" applyFill="1" applyBorder="1" applyAlignment="1" applyProtection="1">
      <alignment horizontal="centerContinuous"/>
      <protection hidden="1"/>
    </xf>
    <xf numFmtId="0" fontId="4" fillId="3" borderId="19" xfId="0" applyFont="1" applyFill="1" applyBorder="1" applyAlignment="1" applyProtection="1">
      <alignment horizontal="centerContinuous"/>
      <protection hidden="1"/>
    </xf>
    <xf numFmtId="0" fontId="5" fillId="0" borderId="23" xfId="0" applyFont="1" applyBorder="1" applyAlignment="1" applyProtection="1">
      <alignment horizontal="center"/>
      <protection hidden="1"/>
    </xf>
    <xf numFmtId="0" fontId="6" fillId="0" borderId="24" xfId="0" applyFont="1" applyBorder="1" applyAlignment="1" applyProtection="1">
      <alignment horizontal="center"/>
      <protection hidden="1"/>
    </xf>
    <xf numFmtId="0" fontId="3" fillId="0" borderId="9" xfId="0" applyFont="1" applyBorder="1" applyAlignment="1" applyProtection="1">
      <alignment horizontal="centerContinuous"/>
      <protection hidden="1"/>
    </xf>
    <xf numFmtId="0" fontId="3" fillId="0" borderId="10"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6" fillId="0" borderId="25" xfId="0" applyFont="1" applyBorder="1" applyAlignment="1" applyProtection="1">
      <alignment horizontal="centerContinuous"/>
      <protection hidden="1"/>
    </xf>
    <xf numFmtId="0" fontId="6" fillId="0" borderId="26" xfId="0" applyFont="1" applyBorder="1" applyAlignment="1" applyProtection="1">
      <alignment horizontal="centerContinuous"/>
      <protection hidden="1"/>
    </xf>
    <xf numFmtId="0" fontId="8" fillId="5" borderId="9" xfId="0" applyFont="1" applyFill="1" applyBorder="1" applyAlignment="1" applyProtection="1">
      <alignment horizontal="center" wrapText="1"/>
      <protection hidden="1"/>
    </xf>
    <xf numFmtId="0" fontId="0" fillId="0" borderId="10" xfId="0" applyBorder="1" applyProtection="1">
      <protection hidden="1"/>
    </xf>
    <xf numFmtId="44" fontId="0" fillId="0" borderId="10" xfId="1" applyFont="1" applyBorder="1" applyProtection="1">
      <protection hidden="1"/>
    </xf>
    <xf numFmtId="0" fontId="0" fillId="0" borderId="27" xfId="0" applyBorder="1" applyAlignment="1" applyProtection="1">
      <alignment horizontal="center" wrapText="1"/>
      <protection hidden="1"/>
    </xf>
    <xf numFmtId="0" fontId="0" fillId="2" borderId="12"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0" borderId="10" xfId="0" applyBorder="1" applyAlignment="1" applyProtection="1">
      <alignment horizontal="center" wrapText="1"/>
      <protection hidden="1"/>
    </xf>
    <xf numFmtId="0" fontId="0" fillId="2" borderId="10" xfId="0" applyFill="1" applyBorder="1" applyAlignment="1" applyProtection="1">
      <alignment horizontal="center" wrapText="1"/>
      <protection locked="0"/>
    </xf>
    <xf numFmtId="44" fontId="0" fillId="0" borderId="10" xfId="1" applyFont="1" applyBorder="1" applyAlignment="1" applyProtection="1">
      <protection hidden="1"/>
    </xf>
    <xf numFmtId="0" fontId="0" fillId="5" borderId="9" xfId="0" applyFill="1" applyBorder="1" applyAlignment="1" applyProtection="1">
      <alignment wrapText="1"/>
      <protection hidden="1"/>
    </xf>
    <xf numFmtId="0" fontId="0" fillId="5" borderId="10" xfId="0" applyFill="1" applyBorder="1" applyAlignment="1" applyProtection="1">
      <alignment horizontal="center"/>
      <protection hidden="1"/>
    </xf>
    <xf numFmtId="44" fontId="0" fillId="0" borderId="10" xfId="1" applyFont="1" applyFill="1" applyBorder="1" applyAlignment="1" applyProtection="1">
      <protection hidden="1"/>
    </xf>
    <xf numFmtId="44" fontId="3" fillId="0" borderId="10" xfId="1" applyFont="1" applyFill="1" applyBorder="1" applyAlignment="1" applyProtection="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
  <sheetViews>
    <sheetView tabSelected="1" view="pageLayout" zoomScaleNormal="100" zoomScaleSheetLayoutView="100" workbookViewId="0">
      <selection activeCell="E59" sqref="E59"/>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18.140625" style="1" bestFit="1" customWidth="1"/>
    <col min="6" max="6" width="12.5703125" style="20" bestFit="1" customWidth="1"/>
    <col min="7" max="7" width="11.5703125" style="20" bestFit="1" customWidth="1"/>
    <col min="8" max="8" width="8.85546875" style="21"/>
    <col min="9" max="16384" width="8.85546875" style="1"/>
  </cols>
  <sheetData>
    <row r="1" spans="1:8" s="28" customFormat="1" x14ac:dyDescent="0.25">
      <c r="A1" s="28" t="s">
        <v>48</v>
      </c>
      <c r="E1" s="31">
        <v>46094</v>
      </c>
      <c r="F1" s="29"/>
      <c r="G1" s="29"/>
      <c r="H1" s="30"/>
    </row>
    <row r="2" spans="1:8" ht="27.2" customHeight="1" thickBot="1" x14ac:dyDescent="0.35">
      <c r="A2" s="76" t="s">
        <v>0</v>
      </c>
      <c r="B2" s="77"/>
      <c r="C2" s="77"/>
      <c r="D2" s="77"/>
      <c r="E2" s="78"/>
    </row>
    <row r="3" spans="1:8" s="56" customFormat="1" ht="39" thickBot="1" x14ac:dyDescent="0.4">
      <c r="A3" s="87" t="s">
        <v>52</v>
      </c>
      <c r="B3" s="2" t="s">
        <v>2</v>
      </c>
      <c r="C3" s="3">
        <v>89</v>
      </c>
      <c r="D3" s="2" t="s">
        <v>3</v>
      </c>
      <c r="E3" s="79" t="s">
        <v>51</v>
      </c>
      <c r="F3" s="54"/>
      <c r="G3" s="54"/>
      <c r="H3" s="55"/>
    </row>
    <row r="4" spans="1:8" x14ac:dyDescent="0.25">
      <c r="A4" s="80" t="s">
        <v>4</v>
      </c>
      <c r="B4" s="80">
        <v>4400023795</v>
      </c>
      <c r="C4" s="80" t="s">
        <v>5</v>
      </c>
      <c r="D4" s="85" t="s">
        <v>42</v>
      </c>
      <c r="E4" s="86"/>
    </row>
    <row r="5" spans="1:8" ht="21" x14ac:dyDescent="0.35">
      <c r="A5" s="32" t="s">
        <v>6</v>
      </c>
      <c r="B5" s="33"/>
      <c r="C5" s="33"/>
      <c r="D5" s="33"/>
      <c r="E5" s="34"/>
    </row>
    <row r="6" spans="1:8" x14ac:dyDescent="0.25">
      <c r="A6" s="4" t="s">
        <v>7</v>
      </c>
      <c r="B6" s="5" t="s">
        <v>8</v>
      </c>
      <c r="C6" s="5" t="s">
        <v>9</v>
      </c>
      <c r="D6" s="5" t="s">
        <v>10</v>
      </c>
      <c r="E6" s="6" t="s">
        <v>11</v>
      </c>
    </row>
    <row r="7" spans="1:8" x14ac:dyDescent="0.25">
      <c r="A7" s="17" t="s">
        <v>53</v>
      </c>
      <c r="B7" s="88" t="s">
        <v>54</v>
      </c>
      <c r="C7" s="89">
        <v>38149</v>
      </c>
      <c r="D7" s="10">
        <v>0</v>
      </c>
      <c r="E7" s="11">
        <f>$C7*D7</f>
        <v>0</v>
      </c>
    </row>
    <row r="8" spans="1:8" ht="18.75" x14ac:dyDescent="0.3">
      <c r="A8" s="35" t="s">
        <v>12</v>
      </c>
      <c r="B8" s="36"/>
      <c r="C8" s="36"/>
      <c r="D8" s="36"/>
      <c r="E8" s="37"/>
    </row>
    <row r="9" spans="1:8" x14ac:dyDescent="0.25">
      <c r="A9" s="12" t="s">
        <v>13</v>
      </c>
      <c r="B9" s="5" t="s">
        <v>8</v>
      </c>
      <c r="C9" s="5" t="s">
        <v>9</v>
      </c>
      <c r="D9" s="5" t="s">
        <v>10</v>
      </c>
      <c r="E9" s="6" t="s">
        <v>11</v>
      </c>
    </row>
    <row r="10" spans="1:8" x14ac:dyDescent="0.25">
      <c r="A10" s="17" t="s">
        <v>55</v>
      </c>
      <c r="B10" s="88" t="s">
        <v>56</v>
      </c>
      <c r="C10" s="89">
        <v>41188</v>
      </c>
      <c r="D10" s="10">
        <v>0</v>
      </c>
      <c r="E10" s="11">
        <f t="shared" ref="E10:E14" si="0">$C10*D10</f>
        <v>0</v>
      </c>
    </row>
    <row r="11" spans="1:8" x14ac:dyDescent="0.25">
      <c r="A11" s="17" t="s">
        <v>57</v>
      </c>
      <c r="B11" s="88" t="s">
        <v>58</v>
      </c>
      <c r="C11" s="89">
        <v>38330</v>
      </c>
      <c r="D11" s="10">
        <v>0</v>
      </c>
      <c r="E11" s="11">
        <f t="shared" si="0"/>
        <v>0</v>
      </c>
    </row>
    <row r="12" spans="1:8" x14ac:dyDescent="0.25">
      <c r="A12" s="17" t="s">
        <v>59</v>
      </c>
      <c r="B12" s="88" t="s">
        <v>60</v>
      </c>
      <c r="C12" s="89">
        <v>38511</v>
      </c>
      <c r="D12" s="10">
        <v>0</v>
      </c>
      <c r="E12" s="11">
        <f t="shared" si="0"/>
        <v>0</v>
      </c>
    </row>
    <row r="13" spans="1:8" x14ac:dyDescent="0.25">
      <c r="A13" s="17" t="s">
        <v>61</v>
      </c>
      <c r="B13" s="88" t="s">
        <v>62</v>
      </c>
      <c r="C13" s="89">
        <v>38692</v>
      </c>
      <c r="D13" s="10">
        <v>0</v>
      </c>
      <c r="E13" s="11">
        <f t="shared" si="0"/>
        <v>0</v>
      </c>
    </row>
    <row r="14" spans="1:8" x14ac:dyDescent="0.25">
      <c r="A14" s="17" t="s">
        <v>63</v>
      </c>
      <c r="B14" s="88" t="s">
        <v>64</v>
      </c>
      <c r="C14" s="89">
        <v>41369</v>
      </c>
      <c r="D14" s="10">
        <v>0</v>
      </c>
      <c r="E14" s="11">
        <f t="shared" si="0"/>
        <v>0</v>
      </c>
    </row>
    <row r="15" spans="1:8" ht="28.5" hidden="1" x14ac:dyDescent="0.25">
      <c r="A15" s="7" t="s">
        <v>49</v>
      </c>
      <c r="B15" s="8" t="s">
        <v>47</v>
      </c>
      <c r="C15" s="9">
        <v>40690</v>
      </c>
      <c r="D15" s="10">
        <v>1</v>
      </c>
      <c r="E15" s="11">
        <f>$C15*D15</f>
        <v>40690</v>
      </c>
    </row>
    <row r="16" spans="1:8" ht="28.5" hidden="1" x14ac:dyDescent="0.25">
      <c r="A16" s="7" t="s">
        <v>50</v>
      </c>
      <c r="B16" s="8" t="s">
        <v>47</v>
      </c>
      <c r="C16" s="9">
        <v>43890</v>
      </c>
      <c r="D16" s="10">
        <v>1</v>
      </c>
      <c r="E16" s="11">
        <f>$C16*D16</f>
        <v>43890</v>
      </c>
    </row>
    <row r="17" spans="1:5" ht="18.75" x14ac:dyDescent="0.3">
      <c r="A17" s="35" t="s">
        <v>14</v>
      </c>
      <c r="B17" s="38"/>
      <c r="C17" s="38"/>
      <c r="D17" s="38"/>
      <c r="E17" s="39"/>
    </row>
    <row r="18" spans="1:5" customFormat="1" ht="30" x14ac:dyDescent="0.25">
      <c r="A18" s="90" t="s">
        <v>65</v>
      </c>
      <c r="B18" s="91"/>
      <c r="C18" s="92" t="s">
        <v>66</v>
      </c>
      <c r="D18" s="91"/>
      <c r="E18" s="93"/>
    </row>
    <row r="19" spans="1:5" customFormat="1" x14ac:dyDescent="0.25">
      <c r="A19" s="90" t="s">
        <v>67</v>
      </c>
      <c r="B19" s="94"/>
      <c r="C19" s="93"/>
      <c r="D19" s="94"/>
      <c r="E19" s="93"/>
    </row>
    <row r="20" spans="1:5" ht="18.75" x14ac:dyDescent="0.3">
      <c r="A20" s="47" t="s">
        <v>15</v>
      </c>
      <c r="B20" s="46"/>
      <c r="C20" s="46"/>
      <c r="D20" s="46"/>
      <c r="E20" s="48"/>
    </row>
    <row r="21" spans="1:5" x14ac:dyDescent="0.25">
      <c r="A21" s="43" t="s">
        <v>19</v>
      </c>
      <c r="B21" s="44" t="s">
        <v>16</v>
      </c>
      <c r="C21" s="44" t="s">
        <v>17</v>
      </c>
      <c r="D21" s="44" t="s">
        <v>18</v>
      </c>
      <c r="E21" s="45" t="s">
        <v>11</v>
      </c>
    </row>
    <row r="22" spans="1:5" ht="13.5" customHeight="1" x14ac:dyDescent="0.25">
      <c r="A22" s="17" t="s">
        <v>68</v>
      </c>
      <c r="B22" s="18" t="s">
        <v>90</v>
      </c>
      <c r="C22" s="13">
        <v>225</v>
      </c>
      <c r="D22" s="10"/>
      <c r="E22" s="11">
        <f t="shared" ref="E22:E31" si="1">IF(D22="Yes",$C22*SUM($D$7:$D$14),0)</f>
        <v>0</v>
      </c>
    </row>
    <row r="23" spans="1:5" ht="14.25" customHeight="1" x14ac:dyDescent="0.25">
      <c r="A23" s="17" t="s">
        <v>69</v>
      </c>
      <c r="B23" s="18" t="s">
        <v>91</v>
      </c>
      <c r="C23" s="13">
        <v>364</v>
      </c>
      <c r="D23" s="10"/>
      <c r="E23" s="11">
        <f t="shared" si="1"/>
        <v>0</v>
      </c>
    </row>
    <row r="24" spans="1:5" x14ac:dyDescent="0.25">
      <c r="A24" s="17" t="s">
        <v>70</v>
      </c>
      <c r="B24" s="18" t="s">
        <v>92</v>
      </c>
      <c r="C24" s="13">
        <v>115</v>
      </c>
      <c r="D24" s="10"/>
      <c r="E24" s="11">
        <f t="shared" si="1"/>
        <v>0</v>
      </c>
    </row>
    <row r="25" spans="1:5" x14ac:dyDescent="0.25">
      <c r="A25" s="17" t="s">
        <v>71</v>
      </c>
      <c r="B25" s="18" t="s">
        <v>93</v>
      </c>
      <c r="C25" s="13">
        <v>139</v>
      </c>
      <c r="D25" s="10"/>
      <c r="E25" s="11">
        <f t="shared" si="1"/>
        <v>0</v>
      </c>
    </row>
    <row r="26" spans="1:5" x14ac:dyDescent="0.25">
      <c r="A26" s="17" t="s">
        <v>72</v>
      </c>
      <c r="B26" s="18" t="s">
        <v>94</v>
      </c>
      <c r="C26" s="13">
        <v>961</v>
      </c>
      <c r="D26" s="10"/>
      <c r="E26" s="11">
        <f t="shared" si="1"/>
        <v>0</v>
      </c>
    </row>
    <row r="27" spans="1:5" x14ac:dyDescent="0.25">
      <c r="A27" s="17" t="s">
        <v>73</v>
      </c>
      <c r="B27" s="18" t="s">
        <v>95</v>
      </c>
      <c r="C27" s="13">
        <v>501</v>
      </c>
      <c r="D27" s="10"/>
      <c r="E27" s="11">
        <f t="shared" si="1"/>
        <v>0</v>
      </c>
    </row>
    <row r="28" spans="1:5" ht="30" x14ac:dyDescent="0.25">
      <c r="A28" s="17" t="s">
        <v>74</v>
      </c>
      <c r="B28" s="18" t="s">
        <v>96</v>
      </c>
      <c r="C28" s="15">
        <v>736</v>
      </c>
      <c r="D28" s="10"/>
      <c r="E28" s="11">
        <f t="shared" si="1"/>
        <v>0</v>
      </c>
    </row>
    <row r="29" spans="1:5" ht="14.25" customHeight="1" x14ac:dyDescent="0.25">
      <c r="A29" s="17" t="s">
        <v>75</v>
      </c>
      <c r="B29" s="18" t="s">
        <v>97</v>
      </c>
      <c r="C29" s="14">
        <v>1100</v>
      </c>
      <c r="D29" s="10"/>
      <c r="E29" s="11">
        <f t="shared" si="1"/>
        <v>0</v>
      </c>
    </row>
    <row r="30" spans="1:5" x14ac:dyDescent="0.25">
      <c r="A30" s="17" t="s">
        <v>76</v>
      </c>
      <c r="B30" s="18" t="s">
        <v>44</v>
      </c>
      <c r="C30" s="14">
        <v>364</v>
      </c>
      <c r="D30" s="10"/>
      <c r="E30" s="11">
        <f t="shared" si="1"/>
        <v>0</v>
      </c>
    </row>
    <row r="31" spans="1:5" ht="30" x14ac:dyDescent="0.25">
      <c r="A31" s="17" t="s">
        <v>77</v>
      </c>
      <c r="B31" s="18" t="s">
        <v>46</v>
      </c>
      <c r="C31" s="13">
        <v>916</v>
      </c>
      <c r="D31" s="10"/>
      <c r="E31" s="11">
        <f t="shared" si="1"/>
        <v>0</v>
      </c>
    </row>
    <row r="32" spans="1:5" x14ac:dyDescent="0.25">
      <c r="A32" s="17" t="s">
        <v>78</v>
      </c>
      <c r="B32" s="18" t="s">
        <v>98</v>
      </c>
      <c r="C32" s="22">
        <v>115</v>
      </c>
      <c r="D32" s="19"/>
      <c r="E32" s="25">
        <f>IF(D32="YES","NC",0)</f>
        <v>0</v>
      </c>
    </row>
    <row r="33" spans="1:5" x14ac:dyDescent="0.25">
      <c r="A33" s="17" t="s">
        <v>79</v>
      </c>
      <c r="B33" s="18" t="s">
        <v>99</v>
      </c>
      <c r="C33" s="13">
        <v>640</v>
      </c>
      <c r="D33" s="19"/>
      <c r="E33" s="11">
        <f t="shared" ref="E33:E57" si="2">IF(D33="Yes",$C33*SUM($D$7:$D$14),0)</f>
        <v>0</v>
      </c>
    </row>
    <row r="34" spans="1:5" x14ac:dyDescent="0.25">
      <c r="A34" s="17" t="s">
        <v>80</v>
      </c>
      <c r="B34" s="18" t="s">
        <v>100</v>
      </c>
      <c r="C34" s="13">
        <v>240</v>
      </c>
      <c r="D34" s="19"/>
      <c r="E34" s="11">
        <f t="shared" si="2"/>
        <v>0</v>
      </c>
    </row>
    <row r="35" spans="1:5" x14ac:dyDescent="0.25">
      <c r="A35" s="17" t="s">
        <v>81</v>
      </c>
      <c r="B35" s="18" t="s">
        <v>101</v>
      </c>
      <c r="C35" s="13">
        <v>92</v>
      </c>
      <c r="D35" s="10"/>
      <c r="E35" s="11">
        <f t="shared" si="2"/>
        <v>0</v>
      </c>
    </row>
    <row r="36" spans="1:5" x14ac:dyDescent="0.25">
      <c r="A36" s="17" t="s">
        <v>45</v>
      </c>
      <c r="B36" s="18" t="s">
        <v>20</v>
      </c>
      <c r="C36" s="13">
        <v>341</v>
      </c>
      <c r="D36" s="10"/>
      <c r="E36" s="11">
        <f t="shared" si="2"/>
        <v>0</v>
      </c>
    </row>
    <row r="37" spans="1:5" x14ac:dyDescent="0.25">
      <c r="A37" s="17" t="s">
        <v>82</v>
      </c>
      <c r="B37" s="18" t="s">
        <v>102</v>
      </c>
      <c r="C37" s="13">
        <v>548</v>
      </c>
      <c r="D37" s="10"/>
      <c r="E37" s="11">
        <f t="shared" si="2"/>
        <v>0</v>
      </c>
    </row>
    <row r="38" spans="1:5" x14ac:dyDescent="0.25">
      <c r="A38" s="17" t="s">
        <v>83</v>
      </c>
      <c r="B38" s="18" t="s">
        <v>103</v>
      </c>
      <c r="C38" s="13">
        <v>364</v>
      </c>
      <c r="D38" s="10"/>
      <c r="E38" s="11">
        <f t="shared" si="2"/>
        <v>0</v>
      </c>
    </row>
    <row r="39" spans="1:5" x14ac:dyDescent="0.25">
      <c r="A39" s="17" t="s">
        <v>84</v>
      </c>
      <c r="B39" s="18" t="s">
        <v>104</v>
      </c>
      <c r="C39" s="14">
        <v>548</v>
      </c>
      <c r="D39" s="10"/>
      <c r="E39" s="11">
        <f t="shared" si="2"/>
        <v>0</v>
      </c>
    </row>
    <row r="40" spans="1:5" x14ac:dyDescent="0.25">
      <c r="A40" s="17" t="s">
        <v>85</v>
      </c>
      <c r="B40" s="18" t="s">
        <v>105</v>
      </c>
      <c r="C40" s="23">
        <v>133</v>
      </c>
      <c r="D40" s="10"/>
      <c r="E40" s="11">
        <f t="shared" si="2"/>
        <v>0</v>
      </c>
    </row>
    <row r="41" spans="1:5" x14ac:dyDescent="0.25">
      <c r="A41" s="17" t="s">
        <v>86</v>
      </c>
      <c r="B41" s="18" t="s">
        <v>106</v>
      </c>
      <c r="C41" s="23">
        <v>456</v>
      </c>
      <c r="D41" s="10"/>
      <c r="E41" s="11">
        <f t="shared" si="2"/>
        <v>0</v>
      </c>
    </row>
    <row r="42" spans="1:5" x14ac:dyDescent="0.25">
      <c r="A42" s="17" t="s">
        <v>87</v>
      </c>
      <c r="B42" s="18" t="s">
        <v>107</v>
      </c>
      <c r="C42" s="23">
        <v>88</v>
      </c>
      <c r="D42" s="10"/>
      <c r="E42" s="11">
        <f t="shared" si="2"/>
        <v>0</v>
      </c>
    </row>
    <row r="43" spans="1:5" x14ac:dyDescent="0.25">
      <c r="A43" s="17" t="s">
        <v>88</v>
      </c>
      <c r="B43" s="18" t="s">
        <v>108</v>
      </c>
      <c r="C43" s="23">
        <v>88</v>
      </c>
      <c r="D43" s="10"/>
      <c r="E43" s="11">
        <f t="shared" si="2"/>
        <v>0</v>
      </c>
    </row>
    <row r="44" spans="1:5" x14ac:dyDescent="0.25">
      <c r="A44" s="17" t="s">
        <v>89</v>
      </c>
      <c r="B44" s="18" t="s">
        <v>109</v>
      </c>
      <c r="C44" s="23">
        <v>88</v>
      </c>
      <c r="D44" s="10"/>
      <c r="E44" s="11">
        <f t="shared" si="2"/>
        <v>0</v>
      </c>
    </row>
    <row r="45" spans="1:5" customFormat="1" ht="18.75" x14ac:dyDescent="0.3">
      <c r="A45" s="40" t="s">
        <v>110</v>
      </c>
      <c r="B45" s="41"/>
      <c r="C45" s="41"/>
      <c r="D45" s="41"/>
      <c r="E45" s="42"/>
    </row>
    <row r="46" spans="1:5" customFormat="1" x14ac:dyDescent="0.25">
      <c r="A46" s="17" t="s">
        <v>111</v>
      </c>
      <c r="B46" s="18" t="s">
        <v>112</v>
      </c>
      <c r="C46" s="95">
        <v>7284</v>
      </c>
      <c r="D46" s="19"/>
      <c r="E46" s="11">
        <f t="shared" si="2"/>
        <v>0</v>
      </c>
    </row>
    <row r="47" spans="1:5" customFormat="1" x14ac:dyDescent="0.25">
      <c r="A47" s="96" t="s">
        <v>113</v>
      </c>
      <c r="B47" s="97" t="s">
        <v>114</v>
      </c>
      <c r="C47" s="98">
        <v>8865</v>
      </c>
      <c r="D47" s="19"/>
      <c r="E47" s="11">
        <f t="shared" si="2"/>
        <v>0</v>
      </c>
    </row>
    <row r="48" spans="1:5" customFormat="1" x14ac:dyDescent="0.25">
      <c r="A48" s="7" t="s">
        <v>115</v>
      </c>
      <c r="B48" s="16" t="s">
        <v>116</v>
      </c>
      <c r="C48" s="13">
        <v>8443</v>
      </c>
      <c r="D48" s="19"/>
      <c r="E48" s="11">
        <f t="shared" si="2"/>
        <v>0</v>
      </c>
    </row>
    <row r="49" spans="1:5" customFormat="1" x14ac:dyDescent="0.25">
      <c r="A49" s="7" t="s">
        <v>117</v>
      </c>
      <c r="B49" s="16" t="s">
        <v>118</v>
      </c>
      <c r="C49" s="99">
        <v>11143</v>
      </c>
      <c r="D49" s="19"/>
      <c r="E49" s="11">
        <f t="shared" si="2"/>
        <v>0</v>
      </c>
    </row>
    <row r="50" spans="1:5" customFormat="1" x14ac:dyDescent="0.25">
      <c r="A50" s="7" t="s">
        <v>119</v>
      </c>
      <c r="B50" s="16" t="s">
        <v>120</v>
      </c>
      <c r="C50" s="99">
        <v>4991</v>
      </c>
      <c r="D50" s="19"/>
      <c r="E50" s="11">
        <f t="shared" si="2"/>
        <v>0</v>
      </c>
    </row>
    <row r="51" spans="1:5" customFormat="1" x14ac:dyDescent="0.25">
      <c r="A51" s="7" t="s">
        <v>121</v>
      </c>
      <c r="B51" s="16" t="s">
        <v>122</v>
      </c>
      <c r="C51" s="99">
        <v>6531</v>
      </c>
      <c r="D51" s="19"/>
      <c r="E51" s="11">
        <f t="shared" si="2"/>
        <v>0</v>
      </c>
    </row>
    <row r="52" spans="1:5" customFormat="1" x14ac:dyDescent="0.25">
      <c r="A52" s="7" t="s">
        <v>123</v>
      </c>
      <c r="B52" s="16" t="s">
        <v>124</v>
      </c>
      <c r="C52" s="99">
        <v>5522</v>
      </c>
      <c r="D52" s="19"/>
      <c r="E52" s="11">
        <f t="shared" si="2"/>
        <v>0</v>
      </c>
    </row>
    <row r="53" spans="1:5" customFormat="1" x14ac:dyDescent="0.25">
      <c r="A53" s="7" t="s">
        <v>125</v>
      </c>
      <c r="B53" s="16" t="s">
        <v>126</v>
      </c>
      <c r="C53" s="99">
        <v>6331</v>
      </c>
      <c r="D53" s="19"/>
      <c r="E53" s="11">
        <f t="shared" si="2"/>
        <v>0</v>
      </c>
    </row>
    <row r="54" spans="1:5" customFormat="1" x14ac:dyDescent="0.25">
      <c r="A54" s="7" t="s">
        <v>127</v>
      </c>
      <c r="B54" s="16" t="s">
        <v>128</v>
      </c>
      <c r="C54" s="99">
        <v>6981</v>
      </c>
      <c r="D54" s="19"/>
      <c r="E54" s="11">
        <f t="shared" si="2"/>
        <v>0</v>
      </c>
    </row>
    <row r="55" spans="1:5" customFormat="1" x14ac:dyDescent="0.25">
      <c r="A55" s="7" t="s">
        <v>129</v>
      </c>
      <c r="B55" s="16" t="s">
        <v>130</v>
      </c>
      <c r="C55" s="99">
        <v>7593</v>
      </c>
      <c r="D55" s="19"/>
      <c r="E55" s="11">
        <f t="shared" si="2"/>
        <v>0</v>
      </c>
    </row>
    <row r="56" spans="1:5" customFormat="1" x14ac:dyDescent="0.25">
      <c r="A56" s="7" t="s">
        <v>131</v>
      </c>
      <c r="B56" s="16" t="s">
        <v>132</v>
      </c>
      <c r="C56" s="99">
        <v>10966</v>
      </c>
      <c r="D56" s="19"/>
      <c r="E56" s="11">
        <f t="shared" si="2"/>
        <v>0</v>
      </c>
    </row>
    <row r="57" spans="1:5" customFormat="1" x14ac:dyDescent="0.25">
      <c r="A57" s="7" t="s">
        <v>133</v>
      </c>
      <c r="B57" s="16" t="s">
        <v>134</v>
      </c>
      <c r="C57" s="99">
        <v>11950</v>
      </c>
      <c r="D57" s="19"/>
      <c r="E57" s="11">
        <f t="shared" si="2"/>
        <v>0</v>
      </c>
    </row>
    <row r="58" spans="1:5" x14ac:dyDescent="0.25">
      <c r="A58" s="81" t="s">
        <v>21</v>
      </c>
      <c r="B58" s="82"/>
      <c r="C58" s="82"/>
      <c r="D58" s="8" t="s">
        <v>22</v>
      </c>
      <c r="E58" s="24">
        <f>IF(SUM(D7:D14)=0,0,SUM(E7:E14,E22:E57)/SUM(D7:D14))</f>
        <v>0</v>
      </c>
    </row>
    <row r="59" spans="1:5" ht="18.75" x14ac:dyDescent="0.3">
      <c r="A59" s="49" t="s">
        <v>23</v>
      </c>
      <c r="B59" s="50"/>
      <c r="C59" s="50"/>
      <c r="D59" s="50"/>
      <c r="E59" s="51"/>
    </row>
    <row r="60" spans="1:5" x14ac:dyDescent="0.25">
      <c r="A60" s="81" t="s">
        <v>24</v>
      </c>
      <c r="B60" s="82"/>
      <c r="C60" s="82"/>
      <c r="D60" s="82"/>
      <c r="E60" s="11">
        <f>ROUND(0.0035*E58,2)</f>
        <v>0</v>
      </c>
    </row>
    <row r="61" spans="1:5" x14ac:dyDescent="0.25">
      <c r="A61" s="81" t="s">
        <v>25</v>
      </c>
      <c r="B61" s="82"/>
      <c r="C61" s="82"/>
      <c r="D61" s="82"/>
      <c r="E61" s="11">
        <v>13.5</v>
      </c>
    </row>
    <row r="62" spans="1:5" x14ac:dyDescent="0.25">
      <c r="A62" s="81" t="s">
        <v>26</v>
      </c>
      <c r="B62" s="82"/>
      <c r="C62" s="82"/>
      <c r="D62" s="82"/>
      <c r="E62" s="11">
        <v>18</v>
      </c>
    </row>
    <row r="63" spans="1:5" x14ac:dyDescent="0.25">
      <c r="A63" s="81" t="s">
        <v>27</v>
      </c>
      <c r="B63" s="82"/>
      <c r="C63" s="82"/>
      <c r="D63" s="8" t="s">
        <v>22</v>
      </c>
      <c r="E63" s="11">
        <f>IF(SUM(E58:E62)&lt;100,0,SUM(E58:E62))</f>
        <v>0</v>
      </c>
    </row>
    <row r="64" spans="1:5" x14ac:dyDescent="0.25">
      <c r="A64" s="83" t="s">
        <v>28</v>
      </c>
      <c r="B64" s="84"/>
      <c r="C64" s="84"/>
      <c r="D64" s="57"/>
      <c r="E64" s="58">
        <f>E63*SUM(D7:D10)</f>
        <v>0</v>
      </c>
    </row>
    <row r="65" spans="1:5" ht="18.75" x14ac:dyDescent="0.3">
      <c r="A65" s="61" t="s">
        <v>29</v>
      </c>
      <c r="B65" s="62"/>
      <c r="C65" s="62"/>
      <c r="D65" s="62"/>
      <c r="E65" s="63"/>
    </row>
    <row r="66" spans="1:5" x14ac:dyDescent="0.25">
      <c r="A66" s="70" t="s">
        <v>30</v>
      </c>
      <c r="B66" s="71"/>
      <c r="C66" s="71"/>
      <c r="D66" s="52" t="s">
        <v>31</v>
      </c>
      <c r="E66" s="72"/>
    </row>
    <row r="67" spans="1:5" x14ac:dyDescent="0.25">
      <c r="A67" s="64" t="s">
        <v>32</v>
      </c>
      <c r="B67" s="59"/>
      <c r="C67" s="59"/>
      <c r="D67" s="1" t="s">
        <v>33</v>
      </c>
      <c r="E67" s="66"/>
    </row>
    <row r="68" spans="1:5" x14ac:dyDescent="0.25">
      <c r="A68" s="64" t="s">
        <v>34</v>
      </c>
      <c r="B68" s="59"/>
      <c r="C68" s="59"/>
      <c r="D68" s="1" t="s">
        <v>35</v>
      </c>
      <c r="E68" s="65"/>
    </row>
    <row r="69" spans="1:5" ht="18.75" x14ac:dyDescent="0.3">
      <c r="A69" s="61" t="s">
        <v>36</v>
      </c>
      <c r="B69" s="62"/>
      <c r="C69" s="62"/>
      <c r="D69" s="62"/>
      <c r="E69" s="63"/>
    </row>
    <row r="70" spans="1:5" x14ac:dyDescent="0.25">
      <c r="A70" s="73" t="s">
        <v>37</v>
      </c>
      <c r="B70" s="74" t="s">
        <v>38</v>
      </c>
      <c r="C70" s="74"/>
      <c r="D70" s="74" t="s">
        <v>39</v>
      </c>
      <c r="E70" s="75">
        <v>310030443</v>
      </c>
    </row>
    <row r="71" spans="1:5" x14ac:dyDescent="0.25">
      <c r="A71" s="64" t="s">
        <v>32</v>
      </c>
      <c r="B71" s="60" t="s">
        <v>40</v>
      </c>
      <c r="C71" s="60"/>
      <c r="D71" s="60"/>
      <c r="E71" s="67"/>
    </row>
    <row r="72" spans="1:5" x14ac:dyDescent="0.25">
      <c r="A72" s="68" t="s">
        <v>34</v>
      </c>
      <c r="B72" s="69" t="s">
        <v>41</v>
      </c>
      <c r="C72" s="69"/>
      <c r="D72" s="69"/>
      <c r="E72" s="53"/>
    </row>
  </sheetData>
  <sheetProtection algorithmName="SHA-512" hashValue="VbppBbpOJ4AzYnZwWMbrW482ItBQg2uC9HocR8+SqMkHNgrCameEfBet3xem+gl89gNHaoP2lLQdRcbW7InMAg==" saltValue="92Zmlz+ULTC31DdBWyzL6A==" spinCount="100000" sheet="1" formatColumns="0" formatRows="0"/>
  <dataValidations count="1">
    <dataValidation type="list" allowBlank="1" showInputMessage="1" showErrorMessage="1" sqref="D22:D44 D46:D57"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5" x14ac:dyDescent="0.25"/>
  <cols>
    <col min="1" max="1" width="100.7109375" customWidth="1"/>
  </cols>
  <sheetData>
    <row r="1" spans="1:1" ht="21" x14ac:dyDescent="0.35">
      <c r="A1" s="27" t="s">
        <v>1</v>
      </c>
    </row>
    <row r="2" spans="1:1" ht="210.75" thickBot="1" x14ac:dyDescent="0.3">
      <c r="A2" s="26"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2026-04-28T15:24:12Z</dcterms:modified>
  <cp:category/>
  <cp:contentStatus/>
</cp:coreProperties>
</file>