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13_ncr:1_{C143BE39-0408-4BED-AA91-1B9E9D8D27BC}" xr6:coauthVersionLast="47" xr6:coauthVersionMax="47" xr10:uidLastSave="{00000000-0000-0000-0000-000000000000}"/>
  <bookViews>
    <workbookView xWindow="-28920" yWindow="-120" windowWidth="29040" windowHeight="15720" xr2:uid="{00000000-000D-0000-FFFF-FFFF00000000}"/>
  </bookViews>
  <sheets>
    <sheet name="Line 58-Wagonee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E24" i="1"/>
  <c r="E25" i="1"/>
  <c r="E26" i="1"/>
  <c r="E27" i="1"/>
  <c r="E23" i="1"/>
  <c r="E20" i="1"/>
  <c r="E11" i="1" l="1"/>
  <c r="E12" i="1"/>
  <c r="D36" i="1" l="1"/>
  <c r="E10" i="1"/>
  <c r="E7" i="1"/>
  <c r="E32" i="1" l="1"/>
  <c r="E35" i="1" l="1"/>
  <c r="E36" i="1" s="1"/>
</calcChain>
</file>

<file path=xl/sharedStrings.xml><?xml version="1.0" encoding="utf-8"?>
<sst xmlns="http://schemas.openxmlformats.org/spreadsheetml/2006/main" count="86" uniqueCount="74">
  <si>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</si>
  <si>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</si>
  <si>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</si>
  <si>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</si>
  <si>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</si>
  <si>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</si>
  <si>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</si>
  <si>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</si>
  <si>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</si>
  <si>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</si>
  <si>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</si>
  <si>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</si>
  <si>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</si>
  <si>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</si>
  <si>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</si>
  <si>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</si>
  <si>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</si>
  <si>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</si>
  <si>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</si>
  <si>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</si>
  <si>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</si>
  <si>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Cost for Each Vehicle Plus Options</t>
  </si>
  <si>
    <t>1 EA</t>
  </si>
  <si>
    <t>Additional Costs</t>
  </si>
  <si>
    <t>0.35% Contract Administrative Fee</t>
  </si>
  <si>
    <t>Total Cost for Each Vehicle</t>
  </si>
  <si>
    <t>Total Cost for All Vehicles</t>
  </si>
  <si>
    <t>Agency  Information</t>
  </si>
  <si>
    <t>Delivery Point of Contact Name:</t>
  </si>
  <si>
    <t>LPAA Approval No</t>
  </si>
  <si>
    <t>Phone:</t>
  </si>
  <si>
    <t>Email:</t>
  </si>
  <si>
    <t>Shopping Cart</t>
  </si>
  <si>
    <t>Vendor Information</t>
  </si>
  <si>
    <t xml:space="preserve">Vendor No. </t>
  </si>
  <si>
    <t>Agency Name</t>
  </si>
  <si>
    <t>(PW7) Bright White Clear Coat</t>
  </si>
  <si>
    <t>LA Safety Inspection Sticker - 2 Year</t>
  </si>
  <si>
    <t>Southland Dodge</t>
  </si>
  <si>
    <t>180-365 Days</t>
  </si>
  <si>
    <t>Color Upcharge</t>
  </si>
  <si>
    <t>LA DEQ Waste Tire Fee (5 tires X $2.25 each)</t>
  </si>
  <si>
    <t>Frank Teuton</t>
  </si>
  <si>
    <t>985-876-1817</t>
  </si>
  <si>
    <t>frankt@southlanddodge.com</t>
  </si>
  <si>
    <t>(PAS) Baltic Grey Clear (extrra cost)</t>
  </si>
  <si>
    <t>(PSE) Silver Zynith (extra cost)</t>
  </si>
  <si>
    <t>(PRV) Velvet Red (extra cost)</t>
  </si>
  <si>
    <t>Extra cost paint</t>
  </si>
  <si>
    <t>ECP</t>
  </si>
  <si>
    <t>Premium Group I</t>
  </si>
  <si>
    <t>ANF</t>
  </si>
  <si>
    <t>Southland Dodge Chrysler Jeep</t>
  </si>
  <si>
    <t>2WD Ext length-3.0L I6 gas turbo</t>
  </si>
  <si>
    <t>4WD Ext length-3.0L I6 gas turbo</t>
  </si>
  <si>
    <t xml:space="preserve">2WD Std length 3.0L I6 gas turbo </t>
  </si>
  <si>
    <t>4WD Std length-3.0L I6 gas turbo</t>
  </si>
  <si>
    <t>HD Trailer tow package (4WD only)</t>
  </si>
  <si>
    <t>ABR</t>
  </si>
  <si>
    <t>2 extra keys</t>
  </si>
  <si>
    <t>XKEY</t>
  </si>
  <si>
    <t>(PB5) Steel Blue (extra cost)</t>
  </si>
  <si>
    <t>(PX8) High Gloss Black (extra cost)</t>
  </si>
  <si>
    <t>(PPS) Fathom Blue (extra cost)</t>
  </si>
  <si>
    <t>WRE</t>
  </si>
  <si>
    <t>8 passenger seating</t>
  </si>
  <si>
    <t>ACP</t>
  </si>
  <si>
    <t>20X9 Alum wheels (required option)</t>
  </si>
  <si>
    <t>WSTM75-29E</t>
  </si>
  <si>
    <t>WSJM75-29E</t>
  </si>
  <si>
    <t>WSTM76-29E</t>
  </si>
  <si>
    <t>WSJM76-29E</t>
  </si>
  <si>
    <t>Jeep Grand Wagoneer</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</si>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</sst>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0" borderId="5"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2" fillId="0" borderId="6" xfId="0" applyFont="1" applyBorder="1" applyAlignment="1">
      <alignment horizontal="center"/>
    </xf>
    <xf numFmtId="0" fontId="0" fillId="5" borderId="6" xfId="0" applyFill="1" applyBorder="1" applyAlignment="1" applyProtection="1">
      <alignment horizontal="left"/>
      <protection locked="0"/>
    </xf>
    <xf numFmtId="0" fontId="0" fillId="0" borderId="5" xfId="0" applyBorder="1" applyAlignment="1">
      <alignment horizontal="right"/>
    </xf>
    <xf numFmtId="0" fontId="0" fillId="5" borderId="6" xfId="0" applyFill="1" applyBorder="1" applyAlignment="1" applyProtection="1">
      <alignment horizontal="left" wrapText="1"/>
      <protection locked="0"/>
    </xf>
    <xf numFmtId="0" fontId="0" fillId="0" borderId="5" xfId="0" applyBorder="1" applyAlignment="1" applyProtection="1">
      <alignment horizontal="center"/>
      <protection hidden="1"/>
    </xf>
    <xf numFmtId="0" fontId="9" fillId="4" borderId="6" xfId="0" applyFont="1" applyFill="1" applyBorder="1" applyAlignment="1" applyProtection="1">
      <alignment horizontal="center"/>
      <protection hidden="1"/>
    </xf>
    <xf numFmtId="0" fontId="2" fillId="4" borderId="4" xfId="0" applyFont="1" applyFill="1" applyBorder="1" applyAlignment="1">
      <alignment horizontal="right"/>
    </xf>
    <xf numFmtId="0" fontId="0" fillId="4" borderId="4" xfId="0" applyFill="1" applyBorder="1" applyAlignment="1">
      <alignment horizontal="right"/>
    </xf>
    <xf numFmtId="0" fontId="0" fillId="4" borderId="13" xfId="0" applyFill="1" applyBorder="1" applyAlignment="1">
      <alignment horizontal="right"/>
    </xf>
    <xf numFmtId="0" fontId="0" fillId="5" borderId="5" xfId="0" applyFill="1" applyBorder="1" applyAlignment="1" applyProtection="1">
      <alignment horizontal="center" wrapText="1"/>
      <protection locked="0"/>
    </xf>
    <xf numFmtId="0" fontId="2" fillId="0" borderId="0" xfId="0" applyFont="1"/>
    <xf numFmtId="0" fontId="0" fillId="0" borderId="5" xfId="0" applyBorder="1" applyAlignment="1" applyProtection="1">
      <alignment wrapText="1"/>
      <protection hidden="1"/>
    </xf>
    <xf numFmtId="0" fontId="0" fillId="0" borderId="5" xfId="0" applyBorder="1" applyAlignment="1">
      <alignment horizontal="left"/>
    </xf>
    <xf numFmtId="0" fontId="0" fillId="0" borderId="5" xfId="0" applyBorder="1" applyAlignment="1" applyProtection="1">
      <alignment wrapText="1"/>
      <protection hidden="1"/>
    </xf>
    <xf numFmtId="14" fontId="2" fillId="0" borderId="0" xfId="0" applyNumberFormat="1" applyFont="1"/>
    <xf numFmtId="0" fontId="5" fillId="4" borderId="16" xfId="0" applyFont="1" applyFill="1" applyBorder="1" applyAlignment="1" applyProtection="1">
      <alignment horizontal="left" wrapText="1"/>
      <protection hidden="1"/>
    </xf>
    <xf numFmtId="0" fontId="4" fillId="3" borderId="16" xfId="0" applyFont="1" applyFill="1" applyBorder="1" applyAlignment="1" applyProtection="1">
      <alignment horizontal="center"/>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0" fillId="4" borderId="6"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0" borderId="5" xfId="0" applyNumberFormat="1" applyBorder="1" applyAlignment="1">
      <alignment horizontal="centerContinuous"/>
    </xf>
    <xf numFmtId="164" fontId="0" fillId="0" borderId="6" xfId="0" applyNumberFormat="1" applyBorder="1" applyAlignment="1">
      <alignment horizontal="centerContinuous"/>
    </xf>
    <xf numFmtId="0" fontId="0" fillId="0" borderId="14" xfId="0" applyBorder="1" applyAlignment="1">
      <alignment horizontal="centerContinuous"/>
    </xf>
    <xf numFmtId="0" fontId="0" fillId="0" borderId="15" xfId="0" applyBorder="1" applyAlignment="1">
      <alignment horizontal="centerContinuous"/>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view="pageLayout" zoomScaleNormal="100" workbookViewId="0">
      <selection activeCell="D46" sqref="D46"/>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30" customFormat="1" ht="15.75" thickBot="1" x14ac:dyDescent="0.3">
      <c r="A1" s="30" t="s">
        <v>73</v>
      </c>
      <c r="E1" s="34">
        <v>46093</v>
      </c>
    </row>
    <row r="2" spans="1:5" ht="19.5" thickTop="1" x14ac:dyDescent="0.3">
      <c r="A2" s="37" t="s">
        <v>0</v>
      </c>
      <c r="B2" s="38"/>
      <c r="C2" s="38"/>
      <c r="D2" s="38"/>
      <c r="E2" s="39"/>
    </row>
    <row r="3" spans="1:5" ht="21" x14ac:dyDescent="0.35">
      <c r="A3" s="1" t="s">
        <v>72</v>
      </c>
      <c r="B3" s="2" t="s">
        <v>3</v>
      </c>
      <c r="C3" s="3">
        <v>58</v>
      </c>
      <c r="D3" s="4" t="s">
        <v>4</v>
      </c>
      <c r="E3" s="25" t="s">
        <v>39</v>
      </c>
    </row>
    <row r="4" spans="1:5" x14ac:dyDescent="0.25">
      <c r="A4" s="5" t="s">
        <v>5</v>
      </c>
      <c r="B4" s="2">
        <v>4400028312</v>
      </c>
      <c r="C4" s="2" t="s">
        <v>6</v>
      </c>
      <c r="D4" s="40" t="s">
        <v>38</v>
      </c>
      <c r="E4" s="41"/>
    </row>
    <row r="5" spans="1:5" ht="21" x14ac:dyDescent="0.35">
      <c r="A5" s="42" t="s">
        <v>7</v>
      </c>
      <c r="B5" s="43"/>
      <c r="C5" s="43"/>
      <c r="D5" s="43"/>
      <c r="E5" s="44"/>
    </row>
    <row r="6" spans="1:5" x14ac:dyDescent="0.25">
      <c r="A6" s="6" t="s">
        <v>8</v>
      </c>
      <c r="B6" s="7" t="s">
        <v>9</v>
      </c>
      <c r="C6" s="7" t="s">
        <v>10</v>
      </c>
      <c r="D6" s="7" t="s">
        <v>11</v>
      </c>
      <c r="E6" s="8" t="s">
        <v>12</v>
      </c>
    </row>
    <row r="7" spans="1:5" x14ac:dyDescent="0.25">
      <c r="A7" s="9" t="s">
        <v>55</v>
      </c>
      <c r="B7" s="10" t="s">
        <v>68</v>
      </c>
      <c r="C7" s="11">
        <v>55070</v>
      </c>
      <c r="D7" s="12"/>
      <c r="E7" s="13">
        <f>$C7*D7</f>
        <v>0</v>
      </c>
    </row>
    <row r="8" spans="1:5" ht="18.75" x14ac:dyDescent="0.3">
      <c r="A8" s="45" t="s">
        <v>13</v>
      </c>
      <c r="B8" s="46"/>
      <c r="C8" s="46"/>
      <c r="D8" s="46"/>
      <c r="E8" s="47"/>
    </row>
    <row r="9" spans="1:5" x14ac:dyDescent="0.25">
      <c r="A9" s="14" t="s">
        <v>14</v>
      </c>
      <c r="B9" s="7" t="s">
        <v>9</v>
      </c>
      <c r="C9" s="7" t="s">
        <v>10</v>
      </c>
      <c r="D9" s="7" t="s">
        <v>11</v>
      </c>
      <c r="E9" s="8" t="s">
        <v>12</v>
      </c>
    </row>
    <row r="10" spans="1:5" x14ac:dyDescent="0.25">
      <c r="A10" s="9" t="s">
        <v>56</v>
      </c>
      <c r="B10" s="10" t="s">
        <v>69</v>
      </c>
      <c r="C10" s="11">
        <v>57947</v>
      </c>
      <c r="D10" s="12"/>
      <c r="E10" s="13">
        <f t="shared" ref="E10:E12" si="0">$C10*D10</f>
        <v>0</v>
      </c>
    </row>
    <row r="11" spans="1:5" x14ac:dyDescent="0.25">
      <c r="A11" s="9" t="s">
        <v>53</v>
      </c>
      <c r="B11" s="10" t="s">
        <v>70</v>
      </c>
      <c r="C11" s="11">
        <v>57947</v>
      </c>
      <c r="D11" s="12"/>
      <c r="E11" s="13">
        <f t="shared" si="0"/>
        <v>0</v>
      </c>
    </row>
    <row r="12" spans="1:5" x14ac:dyDescent="0.25">
      <c r="A12" s="9" t="s">
        <v>54</v>
      </c>
      <c r="B12" s="10" t="s">
        <v>71</v>
      </c>
      <c r="C12" s="11">
        <v>60824</v>
      </c>
      <c r="D12" s="12"/>
      <c r="E12" s="13">
        <f t="shared" si="0"/>
        <v>0</v>
      </c>
    </row>
    <row r="13" spans="1:5" ht="18.75" x14ac:dyDescent="0.3">
      <c r="A13" s="48" t="s">
        <v>15</v>
      </c>
      <c r="B13" s="49"/>
      <c r="C13" s="49"/>
      <c r="D13" s="49"/>
      <c r="E13" s="50"/>
    </row>
    <row r="14" spans="1:5" x14ac:dyDescent="0.25">
      <c r="A14" s="15" t="s">
        <v>36</v>
      </c>
      <c r="B14" s="29"/>
      <c r="C14" s="33" t="s">
        <v>46</v>
      </c>
      <c r="D14" s="33"/>
      <c r="E14" s="29"/>
    </row>
    <row r="15" spans="1:5" x14ac:dyDescent="0.25">
      <c r="A15" s="15" t="s">
        <v>45</v>
      </c>
      <c r="B15" s="29"/>
      <c r="C15" s="33" t="s">
        <v>47</v>
      </c>
      <c r="D15" s="33"/>
      <c r="E15" s="29"/>
    </row>
    <row r="16" spans="1:5" x14ac:dyDescent="0.25">
      <c r="A16" s="15" t="s">
        <v>62</v>
      </c>
      <c r="B16" s="29"/>
      <c r="C16" s="33" t="s">
        <v>61</v>
      </c>
      <c r="D16" s="33"/>
      <c r="E16" s="29"/>
    </row>
    <row r="17" spans="1:5" x14ac:dyDescent="0.25">
      <c r="A17" s="15" t="s">
        <v>63</v>
      </c>
      <c r="B17" s="29"/>
      <c r="C17" s="31"/>
      <c r="D17" s="31"/>
      <c r="E17" s="29"/>
    </row>
    <row r="18" spans="1:5" ht="18.75" x14ac:dyDescent="0.3">
      <c r="A18" s="51" t="s">
        <v>16</v>
      </c>
      <c r="B18" s="52"/>
      <c r="C18" s="52"/>
      <c r="D18" s="52"/>
      <c r="E18" s="53"/>
    </row>
    <row r="19" spans="1:5" x14ac:dyDescent="0.25">
      <c r="A19" s="6" t="s">
        <v>40</v>
      </c>
      <c r="B19" s="7" t="s">
        <v>18</v>
      </c>
      <c r="C19" s="7" t="s">
        <v>19</v>
      </c>
      <c r="D19" s="7" t="s">
        <v>20</v>
      </c>
      <c r="E19" s="8" t="s">
        <v>12</v>
      </c>
    </row>
    <row r="20" spans="1:5" x14ac:dyDescent="0.25">
      <c r="A20" s="9" t="s">
        <v>48</v>
      </c>
      <c r="B20" s="24" t="s">
        <v>49</v>
      </c>
      <c r="C20" s="16">
        <v>619</v>
      </c>
      <c r="D20" s="12"/>
      <c r="E20" s="13">
        <f>IF(D20="Yes",$C20*SUM($D$7,$D$10:$D$12),0)</f>
        <v>0</v>
      </c>
    </row>
    <row r="21" spans="1:5" x14ac:dyDescent="0.25">
      <c r="A21" s="9"/>
      <c r="B21" s="24"/>
      <c r="C21" s="16"/>
      <c r="D21" s="12"/>
      <c r="E21" s="13"/>
    </row>
    <row r="22" spans="1:5" x14ac:dyDescent="0.25">
      <c r="A22" s="6" t="s">
        <v>17</v>
      </c>
      <c r="B22" s="7" t="s">
        <v>18</v>
      </c>
      <c r="C22" s="7" t="s">
        <v>19</v>
      </c>
      <c r="D22" s="7" t="s">
        <v>20</v>
      </c>
      <c r="E22" s="8" t="s">
        <v>12</v>
      </c>
    </row>
    <row r="23" spans="1:5" x14ac:dyDescent="0.25">
      <c r="A23" s="9" t="s">
        <v>67</v>
      </c>
      <c r="B23" s="24" t="s">
        <v>64</v>
      </c>
      <c r="C23" s="16">
        <v>975</v>
      </c>
      <c r="D23" s="12"/>
      <c r="E23" s="13">
        <f>IF(D23="Yes",$C23*SUM($D$7,$D$10:$D$12),0)</f>
        <v>0</v>
      </c>
    </row>
    <row r="24" spans="1:5" x14ac:dyDescent="0.25">
      <c r="A24" s="9" t="s">
        <v>65</v>
      </c>
      <c r="B24" s="24" t="s">
        <v>66</v>
      </c>
      <c r="C24" s="16">
        <v>708</v>
      </c>
      <c r="D24" s="12"/>
      <c r="E24" s="13">
        <f t="shared" ref="E24:E27" si="1">IF(D24="Yes",$C24*SUM($D$7,$D$10:$D$12),0)</f>
        <v>0</v>
      </c>
    </row>
    <row r="25" spans="1:5" x14ac:dyDescent="0.25">
      <c r="A25" s="9" t="s">
        <v>50</v>
      </c>
      <c r="B25" s="24" t="s">
        <v>51</v>
      </c>
      <c r="C25" s="16">
        <v>3111</v>
      </c>
      <c r="D25" s="12"/>
      <c r="E25" s="13">
        <f t="shared" si="1"/>
        <v>0</v>
      </c>
    </row>
    <row r="26" spans="1:5" x14ac:dyDescent="0.25">
      <c r="A26" s="9" t="s">
        <v>57</v>
      </c>
      <c r="B26" s="24" t="s">
        <v>58</v>
      </c>
      <c r="C26" s="16">
        <v>1776</v>
      </c>
      <c r="D26" s="12"/>
      <c r="E26" s="13">
        <f t="shared" si="1"/>
        <v>0</v>
      </c>
    </row>
    <row r="27" spans="1:5" x14ac:dyDescent="0.25">
      <c r="A27" s="9" t="s">
        <v>59</v>
      </c>
      <c r="B27" s="24" t="s">
        <v>60</v>
      </c>
      <c r="C27" s="16">
        <v>500</v>
      </c>
      <c r="D27" s="12"/>
      <c r="E27" s="13">
        <f t="shared" si="1"/>
        <v>0</v>
      </c>
    </row>
    <row r="28" spans="1:5" x14ac:dyDescent="0.25">
      <c r="A28" s="9"/>
      <c r="B28" s="24"/>
      <c r="C28" s="16"/>
      <c r="D28" s="12"/>
      <c r="E28" s="13"/>
    </row>
    <row r="29" spans="1:5" x14ac:dyDescent="0.25">
      <c r="A29" s="9"/>
      <c r="B29" s="24"/>
      <c r="C29" s="16"/>
      <c r="D29" s="12"/>
      <c r="E29" s="13"/>
    </row>
    <row r="30" spans="1:5" x14ac:dyDescent="0.25">
      <c r="A30" s="54" t="s">
        <v>21</v>
      </c>
      <c r="B30" s="55"/>
      <c r="C30" s="55"/>
      <c r="D30" s="10" t="s">
        <v>22</v>
      </c>
      <c r="E30" s="17">
        <f>IF(SUM(D7:D12)=0,0,SUM(E7:E27)/SUM(D7:D12))</f>
        <v>0</v>
      </c>
    </row>
    <row r="31" spans="1:5" ht="18.75" x14ac:dyDescent="0.3">
      <c r="A31" s="56" t="s">
        <v>23</v>
      </c>
      <c r="B31" s="57"/>
      <c r="C31" s="57"/>
      <c r="D31" s="57"/>
      <c r="E31" s="58"/>
    </row>
    <row r="32" spans="1:5" x14ac:dyDescent="0.25">
      <c r="A32" s="54" t="s">
        <v>24</v>
      </c>
      <c r="B32" s="55"/>
      <c r="C32" s="55"/>
      <c r="D32" s="55"/>
      <c r="E32" s="13">
        <f>ROUND(0.0035*E30,2)</f>
        <v>0</v>
      </c>
    </row>
    <row r="33" spans="1:5" x14ac:dyDescent="0.25">
      <c r="A33" s="54" t="s">
        <v>41</v>
      </c>
      <c r="B33" s="55"/>
      <c r="C33" s="55"/>
      <c r="D33" s="55"/>
      <c r="E33" s="13">
        <v>11.25</v>
      </c>
    </row>
    <row r="34" spans="1:5" x14ac:dyDescent="0.25">
      <c r="A34" s="54" t="s">
        <v>37</v>
      </c>
      <c r="B34" s="55"/>
      <c r="C34" s="55"/>
      <c r="D34" s="55"/>
      <c r="E34" s="13">
        <v>20</v>
      </c>
    </row>
    <row r="35" spans="1:5" x14ac:dyDescent="0.25">
      <c r="A35" s="54" t="s">
        <v>25</v>
      </c>
      <c r="B35" s="55"/>
      <c r="C35" s="55"/>
      <c r="D35" s="10" t="s">
        <v>22</v>
      </c>
      <c r="E35" s="13">
        <f>IF(SUM(E30:E34)&lt;100,0,SUM(E30:E34))</f>
        <v>0</v>
      </c>
    </row>
    <row r="36" spans="1:5" x14ac:dyDescent="0.25">
      <c r="A36" s="54" t="s">
        <v>26</v>
      </c>
      <c r="B36" s="55"/>
      <c r="C36" s="55"/>
      <c r="D36" s="10" t="str">
        <f>IF(SUM(D7:D10)=0,"",IF(SUM(D7:D10)=1,"1 Vehicle",SUM(D7:D10)&amp;" Vehicles"))</f>
        <v/>
      </c>
      <c r="E36" s="13">
        <f>E35*SUM(D7:D10)</f>
        <v>0</v>
      </c>
    </row>
    <row r="37" spans="1:5" ht="18.75" x14ac:dyDescent="0.3">
      <c r="A37" s="56" t="s">
        <v>27</v>
      </c>
      <c r="B37" s="57"/>
      <c r="C37" s="57"/>
      <c r="D37" s="57"/>
      <c r="E37" s="58"/>
    </row>
    <row r="38" spans="1:5" x14ac:dyDescent="0.25">
      <c r="A38" s="18" t="s">
        <v>28</v>
      </c>
      <c r="B38" s="59"/>
      <c r="C38" s="59"/>
      <c r="D38" s="22" t="s">
        <v>29</v>
      </c>
      <c r="E38" s="21"/>
    </row>
    <row r="39" spans="1:5" x14ac:dyDescent="0.25">
      <c r="A39" s="18" t="s">
        <v>30</v>
      </c>
      <c r="B39" s="59"/>
      <c r="C39" s="59"/>
      <c r="D39" s="22" t="s">
        <v>35</v>
      </c>
      <c r="E39" s="23"/>
    </row>
    <row r="40" spans="1:5" x14ac:dyDescent="0.25">
      <c r="A40" s="18" t="s">
        <v>31</v>
      </c>
      <c r="B40" s="59"/>
      <c r="C40" s="59"/>
      <c r="D40" s="22" t="s">
        <v>32</v>
      </c>
      <c r="E40" s="21"/>
    </row>
    <row r="41" spans="1:5" ht="18.75" x14ac:dyDescent="0.3">
      <c r="A41" s="56" t="s">
        <v>33</v>
      </c>
      <c r="B41" s="57"/>
      <c r="C41" s="57"/>
      <c r="D41" s="57"/>
      <c r="E41" s="58"/>
    </row>
    <row r="42" spans="1:5" x14ac:dyDescent="0.25">
      <c r="A42" s="26" t="s">
        <v>52</v>
      </c>
      <c r="B42" s="32" t="s">
        <v>42</v>
      </c>
      <c r="C42" s="32"/>
      <c r="D42" s="19" t="s">
        <v>34</v>
      </c>
      <c r="E42" s="20">
        <v>310010875</v>
      </c>
    </row>
    <row r="43" spans="1:5" x14ac:dyDescent="0.25">
      <c r="A43" s="27" t="s">
        <v>30</v>
      </c>
      <c r="B43" s="60" t="s">
        <v>43</v>
      </c>
      <c r="C43" s="60"/>
      <c r="D43" s="60"/>
      <c r="E43" s="61"/>
    </row>
    <row r="44" spans="1:5" ht="15.75" thickBot="1" x14ac:dyDescent="0.3">
      <c r="A44" s="28" t="s">
        <v>31</v>
      </c>
      <c r="B44" s="62" t="s">
        <v>44</v>
      </c>
      <c r="C44" s="62"/>
      <c r="D44" s="62"/>
      <c r="E44" s="63"/>
    </row>
    <row r="45" spans="1:5" ht="15.75" thickTop="1" x14ac:dyDescent="0.25"/>
  </sheetData>
  <sheetProtection algorithmName="SHA-512" hashValue="HvTgBEG2ZfHibK4k3G2tnWFj4kPWkcV2ApzXYuzU86t90UZym6icNQe/RqafanakiJMe7WgVPi7BW+ew48C8cQ==" saltValue="6580A699d6+MIu69FsH1kQ==" spinCount="100000" sheet="1" objects="1" scenarios="1"/>
  <mergeCells count="4">
    <mergeCell ref="B42:C42"/>
    <mergeCell ref="C14:D14"/>
    <mergeCell ref="C15:D15"/>
    <mergeCell ref="C16:D16"/>
  </mergeCells>
  <dataValidations count="5">
    <dataValidation type="custom" allowBlank="1" showInputMessage="1" showErrorMessage="1" error="Only one vehicle configuration may be used on each spreadsheet." sqref="D7" xr:uid="{00000000-0002-0000-0000-000000000000}">
      <formula1>IF(ISBLANK(D10:D12),TRUE,FALSE)</formula1>
    </dataValidation>
    <dataValidation type="list" allowBlank="1" showInputMessage="1" showErrorMessage="1" sqref="D23:D29 D20:D21" xr:uid="{00000000-0002-0000-0000-000001000000}">
      <formula1>"Yes, "</formula1>
    </dataValidation>
    <dataValidation type="custom" allowBlank="1" showInputMessage="1" showErrorMessage="1" error="Only one Vehicle Configuration may be entered." sqref="D11" xr:uid="{00000000-0002-0000-0000-000002000000}">
      <formula1>IF(SUM(D7,D10,D12)=0,TRUE,FALSE)</formula1>
    </dataValidation>
    <dataValidation type="custom" allowBlank="1" showInputMessage="1" showErrorMessage="1" error="Only one Vehicle Configuration may be entered." sqref="D12" xr:uid="{00000000-0002-0000-0000-000003000000}">
      <formula1>IF(SUM(D7,D10,D11)=0,TRUE,FALSE)</formula1>
    </dataValidation>
    <dataValidation type="custom" allowBlank="1" showInputMessage="1" showErrorMessage="1" error="Only one Vehicle Configuration may be entered." sqref="D10" xr:uid="{00000000-0002-0000-0000-000004000000}">
      <formula1>IF(SUM(D7,D11,D12)=0,TRUE,FALSE)</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cols>
    <col min="1" max="1" width="104.28515625" bestFit="1" customWidth="1"/>
  </cols>
  <sheetData>
    <row r="1" spans="1:1" ht="21.75" thickBot="1" x14ac:dyDescent="0.4">
      <c r="A1" s="36" t="s">
        <v>1</v>
      </c>
    </row>
    <row r="2" spans="1:1" ht="168" customHeight="1" thickBot="1" x14ac:dyDescent="0.3">
      <c r="A2" s="35"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BC38C2-4D01-40C2-B6B7-6E82E699F64F}">
  <ds:schemaRefs>
    <ds:schemaRef ds:uri="http://schemas.microsoft.com/sharepoint/v3/contenttype/forms"/>
  </ds:schemaRefs>
</ds:datastoreItem>
</file>

<file path=customXml/itemProps2.xml><?xml version="1.0" encoding="utf-8"?>
<ds:datastoreItem xmlns:ds="http://schemas.openxmlformats.org/officeDocument/2006/customXml" ds:itemID="{2A86A4D4-3CE6-46DB-BE52-5AFE9594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E823F18-FF8E-4B44-913E-FBFAB9081F3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58-Wagoneer</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2019-12-26T18:34:54Z</cp:lastPrinted>
  <dcterms:created xsi:type="dcterms:W3CDTF">2019-01-03T16:49:35Z</dcterms:created>
  <dcterms:modified xsi:type="dcterms:W3CDTF">2026-03-12T22:33:29Z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162600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