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9 - Vendors\Eric Meyers\Order Sheets\Trucks - Lines 4-15-68-69-70-71-72-73-74-75-76-77-78-82-83-84-85-86-87-88-89-90\Line 4 - Silverado PPV\"/>
    </mc:Choice>
  </mc:AlternateContent>
  <bookViews>
    <workbookView xWindow="-120" yWindow="-120" windowWidth="29040" windowHeight="15720"/>
  </bookViews>
  <sheets>
    <sheet name="Configuration Worksheet" sheetId="1" r:id="rId1"/>
  </sheets>
  <definedNames>
    <definedName name="_xlnm.Print_Area" localSheetId="0">'Configuration Worksheet'!$A$1:$E$52</definedName>
  </definedNames>
  <calcPr calcId="162913" calcMode="manual"/>
  <customWorkbookViews>
    <customWorkbookView name="Sonya Thomas - Personal View" guid="{419717ED-B0F0-44AF-BA0C-CF54A3F7B9F9}" mergeInterval="0" personalView="1" maximized="1" xWindow="-9" yWindow="-9" windowWidth="1938" windowHeight="1050" activeSheetId="1"/>
    <customWorkbookView name="Eric Meyers - Personal View" guid="{A4AABFBC-8208-4FD2-AF8B-B167D2E1460C}" mergeInterval="0" personalView="1" maximized="1" xWindow="-4" yWindow="-4" windowWidth="1928" windowHeight="10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35" i="1"/>
  <c r="E32" i="1" l="1"/>
  <c r="E31" i="1"/>
  <c r="E33" i="1"/>
  <c r="E34" i="1"/>
  <c r="E36" i="1"/>
  <c r="E28" i="1"/>
  <c r="E29" i="1"/>
  <c r="E30" i="1"/>
  <c r="E23" i="1"/>
  <c r="E24" i="1"/>
  <c r="E25" i="1"/>
  <c r="E26" i="1"/>
  <c r="E27" i="1"/>
  <c r="E16" i="1"/>
  <c r="E17" i="1"/>
  <c r="E18" i="1"/>
  <c r="E19" i="1"/>
  <c r="E21" i="1"/>
  <c r="E15" i="1" l="1"/>
  <c r="E22" i="1" l="1"/>
  <c r="D43" i="1" l="1"/>
  <c r="E8" i="1" l="1"/>
  <c r="E37" i="1" l="1"/>
  <c r="E39" i="1" s="1"/>
  <c r="E42" i="1" l="1"/>
  <c r="E43" i="1" s="1"/>
</calcChain>
</file>

<file path=xl/sharedStrings.xml><?xml version="1.0" encoding="utf-8"?>
<sst xmlns="http://schemas.openxmlformats.org/spreadsheetml/2006/main" count="101" uniqueCount="94">
  <si>
    <t>Unit Price</t>
  </si>
  <si>
    <t>Base Vehicle</t>
  </si>
  <si>
    <t>Vehicle Description</t>
  </si>
  <si>
    <t>Order Code</t>
  </si>
  <si>
    <t>Quantity</t>
  </si>
  <si>
    <t>Extended Price</t>
  </si>
  <si>
    <t>Optional Equipment</t>
  </si>
  <si>
    <t>Option Code</t>
  </si>
  <si>
    <t>Option Unit Price</t>
  </si>
  <si>
    <t>Add Option</t>
  </si>
  <si>
    <t>1 EA</t>
  </si>
  <si>
    <t>State Contract Number</t>
  </si>
  <si>
    <t>Vendor</t>
  </si>
  <si>
    <t>Option Description</t>
  </si>
  <si>
    <t>4WD with 5.3L EcoTec3 V8 Engine</t>
  </si>
  <si>
    <t>Cost for Each Vehicle Plus Options</t>
  </si>
  <si>
    <t>Additional Costs</t>
  </si>
  <si>
    <t>0.35% Contract Administrative Fee</t>
  </si>
  <si>
    <t>Total Cost for Each Vehicle</t>
  </si>
  <si>
    <t>Total Cost for All Vehicles</t>
  </si>
  <si>
    <t>This spreadsheet is not a purchase order</t>
  </si>
  <si>
    <t>Instructions</t>
  </si>
  <si>
    <t>Gerry Lane Chevrolet</t>
  </si>
  <si>
    <t>Available Exterior Colors</t>
  </si>
  <si>
    <t>(GAZ) Summit White</t>
  </si>
  <si>
    <t>(GBA) Black</t>
  </si>
  <si>
    <t>NC</t>
  </si>
  <si>
    <t>5T5</t>
  </si>
  <si>
    <t>Rear Window Defroster</t>
  </si>
  <si>
    <t>C49</t>
  </si>
  <si>
    <t>B30</t>
  </si>
  <si>
    <t>Spray-On Bedliner</t>
  </si>
  <si>
    <t>CGN</t>
  </si>
  <si>
    <t>Delete Daytime Running Lamps and Automatic Headlamps</t>
  </si>
  <si>
    <t>9G8</t>
  </si>
  <si>
    <t>Deep-Tinted Glass</t>
  </si>
  <si>
    <t>AKO</t>
  </si>
  <si>
    <t>Recovery Hooks (2WD; STD on 4WD)</t>
  </si>
  <si>
    <t>V76</t>
  </si>
  <si>
    <t>Upfitter Switches</t>
  </si>
  <si>
    <t>9L7</t>
  </si>
  <si>
    <t>Heavy Duty Locking Rear Differential</t>
  </si>
  <si>
    <t>G80</t>
  </si>
  <si>
    <t>Trailer Brake Controller</t>
  </si>
  <si>
    <t>JL1</t>
  </si>
  <si>
    <t>Trailering Package</t>
  </si>
  <si>
    <t>Z82</t>
  </si>
  <si>
    <t>NZZ</t>
  </si>
  <si>
    <t>LA Safety Inspection Sticker - 1 Year</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</si>
  <si>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</si>
  <si>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A2X</t>
  </si>
  <si>
    <t>LA DEQ Waste Tire Fee (5 tires X $2.25 each)</t>
  </si>
  <si>
    <t>Agency  Information</t>
  </si>
  <si>
    <t>Contact Name:</t>
  </si>
  <si>
    <t>LPAA Approval No</t>
  </si>
  <si>
    <t>Phone:</t>
  </si>
  <si>
    <t>Email:</t>
  </si>
  <si>
    <t>Shopping Cart</t>
  </si>
  <si>
    <t>Vendor Information</t>
  </si>
  <si>
    <t>Eric Meyers</t>
  </si>
  <si>
    <t xml:space="preserve">Vendor No. </t>
  </si>
  <si>
    <t>225-268-7160</t>
  </si>
  <si>
    <t>eric.meyers@gerrylane.com</t>
  </si>
  <si>
    <t>Contract Line</t>
  </si>
  <si>
    <t>Delivery ARO</t>
  </si>
  <si>
    <t>Agency Name</t>
  </si>
  <si>
    <t>5W4-1WT</t>
  </si>
  <si>
    <t>Skid Plates (Requires 4WD)</t>
  </si>
  <si>
    <t xml:space="preserve">Cloth Front 40/20/40 </t>
  </si>
  <si>
    <t>AE7</t>
  </si>
  <si>
    <t>180-365 Days</t>
  </si>
  <si>
    <t>Chevrolet Silverado PPV</t>
  </si>
  <si>
    <t xml:space="preserve">Wiring, Provisions for grille lamps and siren speakers </t>
  </si>
  <si>
    <t>6J3</t>
  </si>
  <si>
    <t xml:space="preserve">Wiring, Horn and siren circuit </t>
  </si>
  <si>
    <t>6J4</t>
  </si>
  <si>
    <t>7X3</t>
  </si>
  <si>
    <t>VBJ</t>
  </si>
  <si>
    <t xml:space="preserve">Inoperative rear windows </t>
  </si>
  <si>
    <t>6N5</t>
  </si>
  <si>
    <t xml:space="preserve">	Door locks and handles  
Inside rear doors inoperative</t>
  </si>
  <si>
    <t>6N6</t>
  </si>
  <si>
    <t>Seat adjuster, driver 10-way power including lumbar (Requires (ZLQ) WT Fleet Convenience Package</t>
  </si>
  <si>
    <t>5Y1</t>
  </si>
  <si>
    <t>CENTER CONSOLE/FT SEAT DELETE   (Also removes the USB port and auxiliary power outlet when (AZ3) bench seat is ordered. Does not include a floor console. All exposed floor area will remain untrimmed. Deletes the center section of the front bench seat. )</t>
  </si>
  <si>
    <t>PQA</t>
  </si>
  <si>
    <t>(G6M) Dark Ash</t>
  </si>
  <si>
    <t>(GXP) Lakeshore Blue</t>
  </si>
  <si>
    <t>(GXD) Sterling Gray</t>
  </si>
  <si>
    <t>Vinyl Rear Seat w/ Cloth Front 
(Requires AE7)</t>
  </si>
  <si>
    <t>Carpet Floor Covering 
(Includes Mats)</t>
  </si>
  <si>
    <t>Under Rear Seat Storage</t>
  </si>
  <si>
    <t>Spotlight, Left Side</t>
  </si>
  <si>
    <t>WT SAFETY PACKAGE: * Front and Rear Park Assist * Lane Change Alert with Side Blind Zone Alert * Rear Cross  Traffic Braking * Perimeter Lighting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</si>
</sst>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u/>
      <sz val="14"/>
      <color rgb="FFFF0000"/>
      <name val="Calibri"/>
      <family val="2"/>
      <scheme val="minor"/>
    </font>
    <font>
      <sz val="11"/>
      <name val="Calibri"/>
      <family val="2"/>
      <scheme val="minor"/>
    </font>
    <font>
      <b/>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80">
    <xf numFmtId="0" fontId="0" fillId="0" borderId="0" xfId="0"/>
    <xf numFmtId="0" fontId="4" fillId="0" borderId="13" xfId="0" applyFont="1" applyBorder="1" applyProtection="1">
      <protection hidden="1"/>
    </xf>
    <xf numFmtId="0" fontId="4" fillId="0" borderId="14" xfId="0" applyFont="1" applyBorder="1" applyProtection="1">
      <protection hidden="1"/>
    </xf>
    <xf numFmtId="0" fontId="4" fillId="0" borderId="15" xfId="0" applyFont="1" applyBorder="1" applyProtection="1">
      <protection hidden="1"/>
    </xf>
    <xf numFmtId="0" fontId="0" fillId="0" borderId="13" xfId="0" applyBorder="1" applyAlignment="1" applyProtection="1">
      <alignment wrapText="1"/>
      <protection hidden="1"/>
    </xf>
    <xf numFmtId="0" fontId="0" fillId="0" borderId="14" xfId="0" applyBorder="1" applyProtection="1">
      <protection hidden="1"/>
    </xf>
    <xf numFmtId="44" fontId="0" fillId="0" borderId="14" xfId="1" applyFont="1" applyBorder="1" applyProtection="1">
      <protection hidden="1"/>
    </xf>
    <xf numFmtId="0" fontId="0" fillId="5" borderId="14" xfId="0" applyFill="1" applyBorder="1" applyProtection="1">
      <protection locked="0"/>
    </xf>
    <xf numFmtId="44" fontId="0" fillId="0" borderId="15" xfId="0" applyNumberFormat="1" applyBorder="1" applyProtection="1">
      <protection hidden="1"/>
    </xf>
    <xf numFmtId="0" fontId="0" fillId="0" borderId="14" xfId="0" applyBorder="1" applyAlignment="1" applyProtection="1">
      <alignment horizontal="center"/>
      <protection hidden="1"/>
    </xf>
    <xf numFmtId="44" fontId="0" fillId="0" borderId="14" xfId="1" applyFont="1" applyBorder="1" applyAlignment="1" applyProtection="1">
      <protection hidden="1"/>
    </xf>
    <xf numFmtId="0" fontId="0" fillId="5" borderId="17" xfId="0" applyFill="1" applyBorder="1" applyAlignment="1" applyProtection="1">
      <alignment horizontal="center" wrapText="1"/>
      <protection locked="0"/>
    </xf>
    <xf numFmtId="44" fontId="0" fillId="0" borderId="15" xfId="0" applyNumberFormat="1" applyBorder="1" applyAlignment="1" applyProtection="1">
      <alignment horizontal="center"/>
      <protection hidden="1"/>
    </xf>
    <xf numFmtId="0" fontId="0" fillId="0" borderId="19" xfId="0" applyBorder="1" applyProtection="1">
      <protection hidden="1"/>
    </xf>
    <xf numFmtId="44" fontId="0" fillId="0" borderId="20" xfId="0" applyNumberFormat="1" applyBorder="1" applyProtection="1">
      <protection hidden="1"/>
    </xf>
    <xf numFmtId="44" fontId="0" fillId="0" borderId="14" xfId="1" applyFont="1" applyBorder="1" applyAlignment="1" applyProtection="1">
      <alignment horizontal="right"/>
      <protection hidden="1"/>
    </xf>
    <xf numFmtId="8" fontId="0" fillId="0" borderId="14" xfId="1" applyNumberFormat="1" applyFont="1" applyBorder="1" applyAlignment="1" applyProtection="1">
      <protection hidden="1"/>
    </xf>
    <xf numFmtId="0" fontId="0" fillId="5" borderId="15" xfId="0" applyFill="1" applyBorder="1" applyAlignment="1" applyProtection="1">
      <alignment horizontal="left"/>
      <protection locked="0"/>
    </xf>
    <xf numFmtId="0" fontId="0" fillId="0" borderId="18" xfId="0" applyBorder="1" applyAlignment="1">
      <alignment horizontal="right"/>
    </xf>
    <xf numFmtId="0" fontId="2" fillId="0" borderId="13" xfId="0" applyFont="1" applyBorder="1" applyAlignment="1" applyProtection="1">
      <alignment horizontal="center"/>
      <protection hidden="1"/>
    </xf>
    <xf numFmtId="0" fontId="4"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4" fillId="0" borderId="13" xfId="0" applyFont="1" applyBorder="1" applyAlignment="1" applyProtection="1">
      <alignment horizontal="center"/>
      <protection hidden="1"/>
    </xf>
    <xf numFmtId="0" fontId="7" fillId="0" borderId="22" xfId="0" applyFont="1" applyBorder="1" applyAlignment="1" applyProtection="1">
      <alignment horizontal="center"/>
      <protection hidden="1"/>
    </xf>
    <xf numFmtId="0" fontId="0" fillId="0" borderId="13" xfId="0" applyBorder="1" applyAlignment="1">
      <alignment horizontal="right"/>
    </xf>
    <xf numFmtId="0" fontId="0" fillId="0" borderId="14" xfId="0" applyBorder="1"/>
    <xf numFmtId="0" fontId="4" fillId="0" borderId="13" xfId="0" applyFont="1" applyBorder="1" applyAlignment="1">
      <alignment horizontal="right"/>
    </xf>
    <xf numFmtId="0" fontId="4" fillId="0" borderId="15" xfId="0" applyFont="1" applyBorder="1" applyAlignment="1">
      <alignment horizontal="center"/>
    </xf>
    <xf numFmtId="0" fontId="0" fillId="5" borderId="15" xfId="0" applyFill="1" applyBorder="1" applyAlignment="1" applyProtection="1">
      <alignment horizontal="left" wrapText="1"/>
      <protection locked="0"/>
    </xf>
    <xf numFmtId="0" fontId="7" fillId="0" borderId="23" xfId="0" applyFont="1" applyBorder="1" applyAlignment="1" applyProtection="1">
      <alignment horizontal="center"/>
      <protection hidden="1"/>
    </xf>
    <xf numFmtId="0" fontId="4" fillId="0" borderId="21" xfId="0" applyFont="1" applyBorder="1" applyAlignment="1" applyProtection="1">
      <alignment horizontal="center"/>
      <protection hidden="1"/>
    </xf>
    <xf numFmtId="0" fontId="4" fillId="0" borderId="0" xfId="0" applyFont="1"/>
    <xf numFmtId="0" fontId="0" fillId="5" borderId="14" xfId="0" applyFill="1" applyBorder="1" applyAlignment="1" applyProtection="1">
      <alignment horizontal="center" wrapText="1"/>
      <protection locked="0"/>
    </xf>
    <xf numFmtId="0" fontId="0" fillId="0" borderId="16" xfId="0" applyFill="1" applyBorder="1" applyAlignment="1" applyProtection="1">
      <alignment horizontal="center" wrapText="1"/>
      <protection hidden="1"/>
    </xf>
    <xf numFmtId="0" fontId="0" fillId="0" borderId="13" xfId="0" applyFill="1" applyBorder="1" applyAlignment="1" applyProtection="1">
      <alignment horizontal="center" wrapText="1"/>
      <protection hidden="1"/>
    </xf>
    <xf numFmtId="0" fontId="0" fillId="0" borderId="28" xfId="0" applyFill="1" applyBorder="1" applyAlignment="1" applyProtection="1">
      <alignment horizontal="center" wrapText="1"/>
      <protection hidden="1"/>
    </xf>
    <xf numFmtId="0" fontId="0" fillId="5" borderId="22" xfId="0" applyFill="1" applyBorder="1" applyAlignment="1" applyProtection="1">
      <alignment horizontal="center" wrapText="1"/>
      <protection locked="0"/>
    </xf>
    <xf numFmtId="44" fontId="0" fillId="0" borderId="0" xfId="0" applyNumberFormat="1"/>
    <xf numFmtId="0" fontId="5"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2" fillId="3" borderId="5"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0" fontId="6" fillId="4" borderId="7" xfId="0" applyFont="1" applyFill="1" applyBorder="1" applyAlignment="1" applyProtection="1">
      <alignment horizontal="left" wrapText="1"/>
      <protection hidden="1"/>
    </xf>
    <xf numFmtId="0" fontId="6" fillId="4" borderId="8" xfId="0" applyFont="1" applyFill="1" applyBorder="1" applyAlignment="1" applyProtection="1">
      <alignment horizontal="left" wrapText="1"/>
      <protection hidden="1"/>
    </xf>
    <xf numFmtId="0" fontId="6" fillId="4" borderId="9" xfId="0" applyFont="1" applyFill="1" applyBorder="1" applyAlignment="1" applyProtection="1">
      <alignment horizontal="left" wrapText="1"/>
      <protection hidden="1"/>
    </xf>
    <xf numFmtId="0" fontId="0" fillId="0" borderId="1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2" fillId="3" borderId="10" xfId="0" applyFont="1" applyFill="1" applyBorder="1" applyAlignment="1" applyProtection="1">
      <alignment horizontal="center"/>
      <protection hidden="1"/>
    </xf>
    <xf numFmtId="0" fontId="2" fillId="3" borderId="11" xfId="0" applyFont="1" applyFill="1" applyBorder="1" applyAlignment="1" applyProtection="1">
      <alignment horizontal="center"/>
      <protection hidden="1"/>
    </xf>
    <xf numFmtId="0" fontId="2" fillId="3" borderId="1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3" fillId="3" borderId="6" xfId="0" applyFont="1" applyFill="1" applyBorder="1" applyAlignment="1" applyProtection="1">
      <alignment horizontal="center"/>
      <protection hidden="1"/>
    </xf>
    <xf numFmtId="0" fontId="3" fillId="3" borderId="4" xfId="0" applyFont="1" applyFill="1" applyBorder="1" applyAlignment="1" applyProtection="1">
      <alignment horizontal="center" wrapText="1"/>
      <protection hidden="1"/>
    </xf>
    <xf numFmtId="0" fontId="3" fillId="3" borderId="5" xfId="0" applyFont="1" applyFill="1" applyBorder="1" applyAlignment="1" applyProtection="1">
      <alignment horizontal="center" wrapText="1"/>
      <protection hidden="1"/>
    </xf>
    <xf numFmtId="0" fontId="3" fillId="3" borderId="6" xfId="0" applyFont="1" applyFill="1" applyBorder="1" applyAlignment="1" applyProtection="1">
      <alignment horizontal="center" wrapText="1"/>
      <protection hidden="1"/>
    </xf>
    <xf numFmtId="0" fontId="3" fillId="3" borderId="13" xfId="0" applyFont="1" applyFill="1" applyBorder="1" applyAlignment="1" applyProtection="1">
      <alignment horizontal="center"/>
      <protection hidden="1"/>
    </xf>
    <xf numFmtId="0" fontId="3" fillId="3" borderId="14" xfId="0" applyFont="1" applyFill="1" applyBorder="1" applyAlignment="1" applyProtection="1">
      <alignment horizontal="center"/>
      <protection hidden="1"/>
    </xf>
    <xf numFmtId="0" fontId="3" fillId="3" borderId="15" xfId="0" applyFont="1" applyFill="1" applyBorder="1" applyAlignment="1" applyProtection="1">
      <alignment horizontal="center"/>
      <protection hidden="1"/>
    </xf>
    <xf numFmtId="0" fontId="0" fillId="0" borderId="13" xfId="0" applyBorder="1" applyAlignment="1" applyProtection="1">
      <alignment horizontal="right"/>
      <protection hidden="1"/>
    </xf>
    <xf numFmtId="0" fontId="0" fillId="0" borderId="14" xfId="0" applyBorder="1" applyAlignment="1" applyProtection="1">
      <alignment horizontal="right"/>
      <protection hidden="1"/>
    </xf>
    <xf numFmtId="0" fontId="0" fillId="0" borderId="14" xfId="0" applyBorder="1" applyAlignment="1">
      <alignment horizontal="left"/>
    </xf>
    <xf numFmtId="164" fontId="0" fillId="0" borderId="14" xfId="0" applyNumberFormat="1" applyBorder="1" applyAlignment="1">
      <alignment horizontal="left"/>
    </xf>
    <xf numFmtId="164" fontId="0" fillId="0" borderId="15" xfId="0" applyNumberFormat="1"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4" fillId="0" borderId="21"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3" fillId="3" borderId="24" xfId="0" applyFont="1" applyFill="1" applyBorder="1" applyAlignment="1" applyProtection="1">
      <alignment horizontal="center"/>
      <protection hidden="1"/>
    </xf>
    <xf numFmtId="0" fontId="3" fillId="3" borderId="25" xfId="0" applyFont="1" applyFill="1" applyBorder="1" applyAlignment="1" applyProtection="1">
      <alignment horizontal="center"/>
      <protection hidden="1"/>
    </xf>
    <xf numFmtId="0" fontId="3" fillId="3" borderId="26" xfId="0" applyFont="1" applyFill="1" applyBorder="1" applyAlignment="1" applyProtection="1">
      <alignment horizontal="center"/>
      <protection hidden="1"/>
    </xf>
    <xf numFmtId="0" fontId="0" fillId="5" borderId="14" xfId="0" applyFill="1" applyBorder="1" applyAlignment="1" applyProtection="1">
      <alignment horizontal="center" wrapText="1"/>
      <protection locked="0"/>
    </xf>
    <xf numFmtId="0" fontId="8" fillId="5" borderId="14" xfId="2" applyFill="1" applyBorder="1" applyAlignment="1" applyProtection="1">
      <alignment horizontal="center" wrapText="1"/>
      <protection locked="0"/>
    </xf>
    <xf numFmtId="0" fontId="0" fillId="0" borderId="21" xfId="0" applyFill="1" applyBorder="1" applyAlignment="1" applyProtection="1">
      <alignment horizontal="center" wrapText="1"/>
      <protection hidden="1"/>
    </xf>
    <xf numFmtId="0" fontId="0" fillId="0" borderId="27" xfId="0" applyFill="1" applyBorder="1" applyAlignment="1" applyProtection="1">
      <alignment horizontal="center" wrapText="1"/>
      <protection hidden="1"/>
    </xf>
    <xf numFmtId="0" fontId="0" fillId="0" borderId="14" xfId="0" applyBorder="1" applyAlignment="1" applyProtection="1">
      <alignment horizontal="center" wrapText="1"/>
      <protection hidden="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Layout" topLeftCell="A31" zoomScaleNormal="100" workbookViewId="0">
      <selection activeCell="B32" sqref="B32"/>
    </sheetView>
  </sheetViews>
  <sheetFormatPr defaultRowHeight="14.4" x14ac:dyDescent="0.3"/>
  <cols>
    <col min="1" max="1" width="33.6640625" customWidth="1"/>
    <col min="2" max="2" width="17.44140625" bestFit="1" customWidth="1"/>
    <col min="3" max="3" width="16.6640625" customWidth="1"/>
    <col min="4" max="4" width="17.33203125" bestFit="1" customWidth="1"/>
    <col min="5" max="5" width="16.6640625" customWidth="1"/>
    <col min="6" max="6" width="12.109375" bestFit="1" customWidth="1"/>
  </cols>
  <sheetData>
    <row r="1" spans="1:6" ht="27" customHeight="1" thickTop="1" x14ac:dyDescent="0.35">
      <c r="A1" s="38" t="s">
        <v>20</v>
      </c>
      <c r="B1" s="39"/>
      <c r="C1" s="39"/>
      <c r="D1" s="39"/>
      <c r="E1" s="40"/>
    </row>
    <row r="2" spans="1:6" ht="21" x14ac:dyDescent="0.4">
      <c r="A2" s="41" t="s">
        <v>21</v>
      </c>
      <c r="B2" s="42"/>
      <c r="C2" s="42"/>
      <c r="D2" s="42"/>
      <c r="E2" s="43"/>
    </row>
    <row r="3" spans="1:6" ht="150.6" customHeight="1" thickBot="1" x14ac:dyDescent="0.35">
      <c r="A3" s="44" t="s">
        <v>49</v>
      </c>
      <c r="B3" s="45"/>
      <c r="C3" s="45"/>
      <c r="D3" s="45"/>
      <c r="E3" s="46"/>
    </row>
    <row r="4" spans="1:6" s="31" customFormat="1" ht="21" x14ac:dyDescent="0.4">
      <c r="A4" s="19" t="s">
        <v>71</v>
      </c>
      <c r="B4" s="20" t="s">
        <v>63</v>
      </c>
      <c r="C4" s="21">
        <v>4</v>
      </c>
      <c r="D4" s="23" t="s">
        <v>64</v>
      </c>
      <c r="E4" s="29" t="s">
        <v>70</v>
      </c>
    </row>
    <row r="5" spans="1:6" s="31" customFormat="1" x14ac:dyDescent="0.3">
      <c r="A5" s="22" t="s">
        <v>11</v>
      </c>
      <c r="B5" s="20">
        <v>4400023794</v>
      </c>
      <c r="C5" s="30" t="s">
        <v>12</v>
      </c>
      <c r="D5" s="70" t="s">
        <v>22</v>
      </c>
      <c r="E5" s="71"/>
    </row>
    <row r="6" spans="1:6" ht="21" customHeight="1" x14ac:dyDescent="0.4">
      <c r="A6" s="51" t="s">
        <v>1</v>
      </c>
      <c r="B6" s="52"/>
      <c r="C6" s="52"/>
      <c r="D6" s="52"/>
      <c r="E6" s="53"/>
    </row>
    <row r="7" spans="1:6" x14ac:dyDescent="0.3">
      <c r="A7" s="1" t="s">
        <v>2</v>
      </c>
      <c r="B7" s="2" t="s">
        <v>3</v>
      </c>
      <c r="C7" s="2" t="s">
        <v>0</v>
      </c>
      <c r="D7" s="2" t="s">
        <v>4</v>
      </c>
      <c r="E7" s="3" t="s">
        <v>5</v>
      </c>
    </row>
    <row r="8" spans="1:6" x14ac:dyDescent="0.3">
      <c r="A8" s="4" t="s">
        <v>14</v>
      </c>
      <c r="B8" s="5" t="s">
        <v>66</v>
      </c>
      <c r="C8" s="6">
        <v>49548</v>
      </c>
      <c r="D8" s="7"/>
      <c r="E8" s="8">
        <f>$C8*D8</f>
        <v>0</v>
      </c>
      <c r="F8" s="37"/>
    </row>
    <row r="9" spans="1:6" ht="18.75" customHeight="1" x14ac:dyDescent="0.35">
      <c r="A9" s="57" t="s">
        <v>23</v>
      </c>
      <c r="B9" s="58"/>
      <c r="C9" s="58"/>
      <c r="D9" s="58"/>
      <c r="E9" s="59"/>
    </row>
    <row r="10" spans="1:6" x14ac:dyDescent="0.3">
      <c r="A10" s="33" t="s">
        <v>86</v>
      </c>
      <c r="B10" s="11"/>
      <c r="C10" s="77" t="s">
        <v>87</v>
      </c>
      <c r="D10" s="78"/>
      <c r="E10" s="11"/>
    </row>
    <row r="11" spans="1:6" x14ac:dyDescent="0.3">
      <c r="A11" s="34" t="s">
        <v>88</v>
      </c>
      <c r="B11" s="32"/>
      <c r="C11" s="77" t="s">
        <v>24</v>
      </c>
      <c r="D11" s="78"/>
      <c r="E11" s="32"/>
    </row>
    <row r="12" spans="1:6" x14ac:dyDescent="0.3">
      <c r="A12" s="35" t="s">
        <v>25</v>
      </c>
      <c r="B12" s="32"/>
      <c r="C12" s="79"/>
      <c r="D12" s="79"/>
      <c r="E12" s="36"/>
    </row>
    <row r="13" spans="1:6" ht="18.75" customHeight="1" x14ac:dyDescent="0.35">
      <c r="A13" s="54" t="s">
        <v>6</v>
      </c>
      <c r="B13" s="55"/>
      <c r="C13" s="55"/>
      <c r="D13" s="55"/>
      <c r="E13" s="56"/>
    </row>
    <row r="14" spans="1:6" x14ac:dyDescent="0.3">
      <c r="A14" s="1" t="s">
        <v>13</v>
      </c>
      <c r="B14" s="2" t="s">
        <v>7</v>
      </c>
      <c r="C14" s="2" t="s">
        <v>8</v>
      </c>
      <c r="D14" s="2" t="s">
        <v>9</v>
      </c>
      <c r="E14" s="3" t="s">
        <v>5</v>
      </c>
    </row>
    <row r="15" spans="1:6" ht="28.8" x14ac:dyDescent="0.3">
      <c r="A15" s="4" t="s">
        <v>72</v>
      </c>
      <c r="B15" s="9" t="s">
        <v>73</v>
      </c>
      <c r="C15" s="15">
        <v>188.37</v>
      </c>
      <c r="D15" s="7"/>
      <c r="E15" s="8">
        <f>IF(D15="Yes",$C15*SUM($D$8:$D$8),0)</f>
        <v>0</v>
      </c>
      <c r="F15" s="37"/>
    </row>
    <row r="16" spans="1:6" x14ac:dyDescent="0.3">
      <c r="A16" s="4" t="s">
        <v>74</v>
      </c>
      <c r="B16" s="9" t="s">
        <v>75</v>
      </c>
      <c r="C16" s="15">
        <v>95.55</v>
      </c>
      <c r="D16" s="7"/>
      <c r="E16" s="8">
        <f t="shared" ref="E16:E19" si="0">IF(D16="Yes",$C16*SUM($D$8:$D$8),0)</f>
        <v>0</v>
      </c>
      <c r="F16" s="37"/>
    </row>
    <row r="17" spans="1:6" ht="57.6" x14ac:dyDescent="0.3">
      <c r="A17" s="4" t="s">
        <v>93</v>
      </c>
      <c r="B17" s="9" t="s">
        <v>85</v>
      </c>
      <c r="C17" s="15">
        <v>827.2</v>
      </c>
      <c r="D17" s="7"/>
      <c r="E17" s="8">
        <f t="shared" si="0"/>
        <v>0</v>
      </c>
      <c r="F17" s="37"/>
    </row>
    <row r="18" spans="1:6" x14ac:dyDescent="0.3">
      <c r="A18" s="4" t="s">
        <v>92</v>
      </c>
      <c r="B18" s="9" t="s">
        <v>76</v>
      </c>
      <c r="C18" s="15">
        <v>928.2</v>
      </c>
      <c r="D18" s="7"/>
      <c r="E18" s="8">
        <f t="shared" si="0"/>
        <v>0</v>
      </c>
      <c r="F18" s="37"/>
    </row>
    <row r="19" spans="1:6" ht="43.2" x14ac:dyDescent="0.3">
      <c r="A19" s="4" t="s">
        <v>82</v>
      </c>
      <c r="B19" s="9" t="s">
        <v>50</v>
      </c>
      <c r="C19" s="16">
        <v>263.89999999999998</v>
      </c>
      <c r="D19" s="7"/>
      <c r="E19" s="8">
        <f t="shared" si="0"/>
        <v>0</v>
      </c>
      <c r="F19" s="37"/>
    </row>
    <row r="20" spans="1:6" ht="28.8" x14ac:dyDescent="0.3">
      <c r="A20" s="4" t="s">
        <v>89</v>
      </c>
      <c r="B20" s="9" t="s">
        <v>27</v>
      </c>
      <c r="C20" s="15" t="s">
        <v>26</v>
      </c>
      <c r="D20" s="7"/>
      <c r="E20" s="8">
        <f>IF(D20="YES","NC",0)</f>
        <v>0</v>
      </c>
      <c r="F20" s="37"/>
    </row>
    <row r="21" spans="1:6" x14ac:dyDescent="0.3">
      <c r="A21" s="4" t="s">
        <v>68</v>
      </c>
      <c r="B21" s="9" t="s">
        <v>69</v>
      </c>
      <c r="C21" s="15" t="s">
        <v>26</v>
      </c>
      <c r="D21" s="7"/>
      <c r="E21" s="8">
        <f>IF(D21="YES","NC",0)</f>
        <v>0</v>
      </c>
      <c r="F21" s="37"/>
    </row>
    <row r="22" spans="1:6" x14ac:dyDescent="0.3">
      <c r="A22" s="4" t="s">
        <v>28</v>
      </c>
      <c r="B22" s="9" t="s">
        <v>29</v>
      </c>
      <c r="C22" s="10">
        <v>204.75</v>
      </c>
      <c r="D22" s="7"/>
      <c r="E22" s="8">
        <f t="shared" ref="E22:E31" si="1">IF(D22="Yes",$C22*SUM($D$8:$D$8),0)</f>
        <v>0</v>
      </c>
      <c r="F22" s="37"/>
    </row>
    <row r="23" spans="1:6" ht="28.8" x14ac:dyDescent="0.3">
      <c r="A23" s="4" t="s">
        <v>90</v>
      </c>
      <c r="B23" s="9" t="s">
        <v>30</v>
      </c>
      <c r="C23" s="10">
        <v>91</v>
      </c>
      <c r="D23" s="7"/>
      <c r="E23" s="8">
        <f t="shared" si="1"/>
        <v>0</v>
      </c>
      <c r="F23" s="37"/>
    </row>
    <row r="24" spans="1:6" x14ac:dyDescent="0.3">
      <c r="A24" s="4" t="s">
        <v>91</v>
      </c>
      <c r="B24" s="9" t="s">
        <v>77</v>
      </c>
      <c r="C24" s="10">
        <v>268.45</v>
      </c>
      <c r="D24" s="7"/>
      <c r="E24" s="8">
        <f t="shared" si="1"/>
        <v>0</v>
      </c>
      <c r="F24" s="37"/>
    </row>
    <row r="25" spans="1:6" x14ac:dyDescent="0.3">
      <c r="A25" s="4" t="s">
        <v>31</v>
      </c>
      <c r="B25" s="9" t="s">
        <v>32</v>
      </c>
      <c r="C25" s="10">
        <v>495.95</v>
      </c>
      <c r="D25" s="7"/>
      <c r="E25" s="8">
        <f t="shared" si="1"/>
        <v>0</v>
      </c>
      <c r="F25" s="37"/>
    </row>
    <row r="26" spans="1:6" ht="28.8" x14ac:dyDescent="0.3">
      <c r="A26" s="4" t="s">
        <v>33</v>
      </c>
      <c r="B26" s="9" t="s">
        <v>34</v>
      </c>
      <c r="C26" s="10">
        <v>45.5</v>
      </c>
      <c r="D26" s="7"/>
      <c r="E26" s="8">
        <f t="shared" si="1"/>
        <v>0</v>
      </c>
      <c r="F26" s="37"/>
    </row>
    <row r="27" spans="1:6" x14ac:dyDescent="0.3">
      <c r="A27" s="4" t="s">
        <v>35</v>
      </c>
      <c r="B27" s="9" t="s">
        <v>36</v>
      </c>
      <c r="C27" s="10">
        <v>182</v>
      </c>
      <c r="D27" s="7"/>
      <c r="E27" s="8">
        <f t="shared" si="1"/>
        <v>0</v>
      </c>
      <c r="F27" s="37"/>
    </row>
    <row r="28" spans="1:6" x14ac:dyDescent="0.3">
      <c r="A28" s="4" t="s">
        <v>78</v>
      </c>
      <c r="B28" s="9" t="s">
        <v>79</v>
      </c>
      <c r="C28" s="10">
        <v>45.5</v>
      </c>
      <c r="D28" s="7"/>
      <c r="E28" s="8">
        <f t="shared" si="1"/>
        <v>0</v>
      </c>
      <c r="F28" s="37"/>
    </row>
    <row r="29" spans="1:6" x14ac:dyDescent="0.3">
      <c r="A29" s="4" t="s">
        <v>37</v>
      </c>
      <c r="B29" s="9" t="s">
        <v>38</v>
      </c>
      <c r="C29" s="10">
        <v>45.5</v>
      </c>
      <c r="D29" s="7"/>
      <c r="E29" s="8">
        <f t="shared" si="1"/>
        <v>0</v>
      </c>
      <c r="F29" s="37"/>
    </row>
    <row r="30" spans="1:6" x14ac:dyDescent="0.3">
      <c r="A30" s="4" t="s">
        <v>39</v>
      </c>
      <c r="B30" s="9" t="s">
        <v>40</v>
      </c>
      <c r="C30" s="10">
        <v>136.5</v>
      </c>
      <c r="D30" s="7"/>
      <c r="E30" s="8">
        <f t="shared" si="1"/>
        <v>0</v>
      </c>
      <c r="F30" s="37"/>
    </row>
    <row r="31" spans="1:6" ht="14.25" customHeight="1" x14ac:dyDescent="0.3">
      <c r="A31" s="4" t="s">
        <v>41</v>
      </c>
      <c r="B31" s="9" t="s">
        <v>42</v>
      </c>
      <c r="C31" s="10">
        <v>359.45</v>
      </c>
      <c r="D31" s="7"/>
      <c r="E31" s="8">
        <f t="shared" si="1"/>
        <v>0</v>
      </c>
      <c r="F31" s="37"/>
    </row>
    <row r="32" spans="1:6" ht="105" customHeight="1" x14ac:dyDescent="0.3">
      <c r="A32" s="4" t="s">
        <v>84</v>
      </c>
      <c r="B32" s="9" t="s">
        <v>83</v>
      </c>
      <c r="C32" s="15" t="s">
        <v>26</v>
      </c>
      <c r="D32" s="7"/>
      <c r="E32" s="8">
        <f>IF(D32="YES","NC",0)</f>
        <v>0</v>
      </c>
      <c r="F32" s="37"/>
    </row>
    <row r="33" spans="1:6" x14ac:dyDescent="0.3">
      <c r="A33" s="4" t="s">
        <v>43</v>
      </c>
      <c r="B33" s="9" t="s">
        <v>44</v>
      </c>
      <c r="C33" s="10">
        <v>250.25</v>
      </c>
      <c r="D33" s="7"/>
      <c r="E33" s="8">
        <f>IF(D33="Yes",$C33*SUM($D$8:$D$8),0)</f>
        <v>0</v>
      </c>
      <c r="F33" s="37"/>
    </row>
    <row r="34" spans="1:6" x14ac:dyDescent="0.3">
      <c r="A34" s="4" t="s">
        <v>45</v>
      </c>
      <c r="B34" s="9" t="s">
        <v>46</v>
      </c>
      <c r="C34" s="10">
        <v>359.45</v>
      </c>
      <c r="D34" s="7"/>
      <c r="E34" s="8">
        <f>IF(D34="Yes",$C34*SUM($D$8:$D$8),0)</f>
        <v>0</v>
      </c>
      <c r="F34" s="37"/>
    </row>
    <row r="35" spans="1:6" x14ac:dyDescent="0.3">
      <c r="A35" s="4" t="s">
        <v>67</v>
      </c>
      <c r="B35" s="9" t="s">
        <v>47</v>
      </c>
      <c r="C35" s="10">
        <v>136.5</v>
      </c>
      <c r="D35" s="7"/>
      <c r="E35" s="8">
        <f>IF(D35="Yes",$C35*SUM($D$8:$D$8),0)</f>
        <v>0</v>
      </c>
      <c r="F35" s="37"/>
    </row>
    <row r="36" spans="1:6" ht="28.8" x14ac:dyDescent="0.3">
      <c r="A36" s="4" t="s">
        <v>80</v>
      </c>
      <c r="B36" s="9" t="s">
        <v>81</v>
      </c>
      <c r="C36" s="10">
        <v>62.79</v>
      </c>
      <c r="D36" s="7"/>
      <c r="E36" s="8">
        <f>IF(D36="Yes",$C36*SUM($D$8:$D$8),0)</f>
        <v>0</v>
      </c>
      <c r="F36" s="37"/>
    </row>
    <row r="37" spans="1:6" x14ac:dyDescent="0.3">
      <c r="A37" s="47" t="s">
        <v>15</v>
      </c>
      <c r="B37" s="48"/>
      <c r="C37" s="48"/>
      <c r="D37" s="5" t="s">
        <v>10</v>
      </c>
      <c r="E37" s="12">
        <f>IF(SUM(D8:D8)=0,0,SUM(E7:E36)/SUM(D8:D8))</f>
        <v>0</v>
      </c>
      <c r="F37" s="37"/>
    </row>
    <row r="38" spans="1:6" ht="18" x14ac:dyDescent="0.35">
      <c r="A38" s="60" t="s">
        <v>16</v>
      </c>
      <c r="B38" s="61"/>
      <c r="C38" s="61"/>
      <c r="D38" s="61"/>
      <c r="E38" s="62"/>
      <c r="F38" s="37"/>
    </row>
    <row r="39" spans="1:6" x14ac:dyDescent="0.3">
      <c r="A39" s="63" t="s">
        <v>17</v>
      </c>
      <c r="B39" s="64"/>
      <c r="C39" s="64"/>
      <c r="D39" s="64"/>
      <c r="E39" s="8">
        <f>ROUND(0.0035*E37,2)</f>
        <v>0</v>
      </c>
      <c r="F39" s="37"/>
    </row>
    <row r="40" spans="1:6" x14ac:dyDescent="0.3">
      <c r="A40" s="63" t="s">
        <v>51</v>
      </c>
      <c r="B40" s="64"/>
      <c r="C40" s="64"/>
      <c r="D40" s="64"/>
      <c r="E40" s="8">
        <v>11.25</v>
      </c>
    </row>
    <row r="41" spans="1:6" x14ac:dyDescent="0.3">
      <c r="A41" s="63" t="s">
        <v>48</v>
      </c>
      <c r="B41" s="64"/>
      <c r="C41" s="64"/>
      <c r="D41" s="64"/>
      <c r="E41" s="8">
        <v>18</v>
      </c>
    </row>
    <row r="42" spans="1:6" x14ac:dyDescent="0.3">
      <c r="A42" s="47" t="s">
        <v>18</v>
      </c>
      <c r="B42" s="48"/>
      <c r="C42" s="48"/>
      <c r="D42" s="5" t="s">
        <v>10</v>
      </c>
      <c r="E42" s="8">
        <f>IF(SUM(E37:E41)&lt;100,0,SUM(E37:E41))</f>
        <v>0</v>
      </c>
      <c r="F42" s="37"/>
    </row>
    <row r="43" spans="1:6" ht="15" thickBot="1" x14ac:dyDescent="0.35">
      <c r="A43" s="49" t="s">
        <v>19</v>
      </c>
      <c r="B43" s="50"/>
      <c r="C43" s="50"/>
      <c r="D43" s="13" t="str">
        <f>IF(SUM(D8:D8)=0,"",IF(SUM(D8:D8)=1,"1 Vehicle",SUM(D8:D8)&amp;" Vehicles"))</f>
        <v/>
      </c>
      <c r="E43" s="14">
        <f>E42*SUM(D8:D8)</f>
        <v>0</v>
      </c>
    </row>
    <row r="44" spans="1:6" ht="15.6" thickTop="1" thickBot="1" x14ac:dyDescent="0.35"/>
    <row r="45" spans="1:6" ht="18.600000000000001" thickTop="1" x14ac:dyDescent="0.35">
      <c r="A45" s="72" t="s">
        <v>52</v>
      </c>
      <c r="B45" s="73"/>
      <c r="C45" s="73"/>
      <c r="D45" s="73"/>
      <c r="E45" s="74"/>
    </row>
    <row r="46" spans="1:6" x14ac:dyDescent="0.3">
      <c r="A46" s="24" t="s">
        <v>53</v>
      </c>
      <c r="B46" s="75"/>
      <c r="C46" s="75"/>
      <c r="D46" s="25" t="s">
        <v>65</v>
      </c>
      <c r="E46" s="28"/>
    </row>
    <row r="47" spans="1:6" x14ac:dyDescent="0.3">
      <c r="A47" s="24" t="s">
        <v>55</v>
      </c>
      <c r="B47" s="75"/>
      <c r="C47" s="75"/>
      <c r="D47" s="25" t="s">
        <v>54</v>
      </c>
      <c r="E47" s="17"/>
    </row>
    <row r="48" spans="1:6" x14ac:dyDescent="0.3">
      <c r="A48" s="24" t="s">
        <v>56</v>
      </c>
      <c r="B48" s="76"/>
      <c r="C48" s="75"/>
      <c r="D48" s="25" t="s">
        <v>57</v>
      </c>
      <c r="E48" s="17"/>
    </row>
    <row r="49" spans="1:5" ht="18" x14ac:dyDescent="0.35">
      <c r="A49" s="60" t="s">
        <v>58</v>
      </c>
      <c r="B49" s="61"/>
      <c r="C49" s="61"/>
      <c r="D49" s="61"/>
      <c r="E49" s="62"/>
    </row>
    <row r="50" spans="1:5" x14ac:dyDescent="0.3">
      <c r="A50" s="26" t="s">
        <v>22</v>
      </c>
      <c r="B50" s="65" t="s">
        <v>59</v>
      </c>
      <c r="C50" s="65"/>
      <c r="D50" s="25" t="s">
        <v>60</v>
      </c>
      <c r="E50" s="27">
        <v>310012432</v>
      </c>
    </row>
    <row r="51" spans="1:5" x14ac:dyDescent="0.3">
      <c r="A51" s="24" t="s">
        <v>55</v>
      </c>
      <c r="B51" s="66" t="s">
        <v>61</v>
      </c>
      <c r="C51" s="66"/>
      <c r="D51" s="66"/>
      <c r="E51" s="67"/>
    </row>
    <row r="52" spans="1:5" ht="15" thickBot="1" x14ac:dyDescent="0.35">
      <c r="A52" s="18" t="s">
        <v>56</v>
      </c>
      <c r="B52" s="68" t="s">
        <v>62</v>
      </c>
      <c r="C52" s="68"/>
      <c r="D52" s="68"/>
      <c r="E52" s="69"/>
    </row>
    <row r="53" spans="1:5" ht="15" thickTop="1" x14ac:dyDescent="0.3"/>
  </sheetData>
  <sheetProtection algorithmName="SHA-512" hashValue="VHSG5LjooF21ZcTFc5OgdK/Hjv7U3YqBBtn2uZSog8hNWdE1Rjo5dY2u6EXmOhaui0FeI7lm3pxxrLosO9ScqA==" saltValue="B20yyId5G3xXdV5DK26wrw==" spinCount="100000" sheet="1" formatColumns="0" formatRows="0"/>
  <customSheetViews>
    <customSheetView guid="{419717ED-B0F0-44AF-BA0C-CF54A3F7B9F9}" fitToPage="1">
      <selection activeCell="H6" sqref="H6"/>
      <pageMargins left="0.7" right="0.7" top="0.75" bottom="0.75" header="0.3" footer="0.3"/>
      <pageSetup scale="95" fitToHeight="0" orientation="portrait" r:id="rId1"/>
    </customSheetView>
    <customSheetView guid="{A4AABFBC-8208-4FD2-AF8B-B167D2E1460C}" fitToPage="1" topLeftCell="A25">
      <selection activeCell="C26" sqref="C26"/>
      <pageMargins left="0.7" right="0.7" top="0.75" bottom="0.75" header="0.3" footer="0.3"/>
      <pageSetup scale="95" fitToHeight="0" orientation="portrait" r:id="rId2"/>
    </customSheetView>
  </customSheetViews>
  <mergeCells count="25">
    <mergeCell ref="A49:E49"/>
    <mergeCell ref="B50:C50"/>
    <mergeCell ref="B51:E51"/>
    <mergeCell ref="B52:E52"/>
    <mergeCell ref="D5:E5"/>
    <mergeCell ref="A45:E45"/>
    <mergeCell ref="B46:C46"/>
    <mergeCell ref="B47:C47"/>
    <mergeCell ref="B48:C48"/>
    <mergeCell ref="C10:D10"/>
    <mergeCell ref="C11:D11"/>
    <mergeCell ref="C12:D12"/>
    <mergeCell ref="A1:E1"/>
    <mergeCell ref="A2:E2"/>
    <mergeCell ref="A3:E3"/>
    <mergeCell ref="A42:C42"/>
    <mergeCell ref="A43:C43"/>
    <mergeCell ref="A37:C37"/>
    <mergeCell ref="A6:E6"/>
    <mergeCell ref="A13:E13"/>
    <mergeCell ref="A9:E9"/>
    <mergeCell ref="A38:E38"/>
    <mergeCell ref="A39:D39"/>
    <mergeCell ref="A40:D40"/>
    <mergeCell ref="A41:D41"/>
  </mergeCells>
  <dataValidations disablePrompts="1" count="1">
    <dataValidation type="list" allowBlank="1" showInputMessage="1" showErrorMessage="1" error="Only Yes or No may be entered." sqref="D15:D36">
      <formula1>"Yes, No"</formula1>
    </dataValidation>
  </dataValidations>
  <pageMargins left="0.7" right="0.7" top="0.75" bottom="0.75" header="0.3" footer="0.3"/>
  <pageSetup scale="88" fitToWidth="0" fitToHeight="0" orientation="portrait" r:id="rId3"/>
  <headerFooter>
    <oddHeader>&amp;CPO# ____________________________&amp;R11/21/2024</oddHeader>
    <oddFooter>&amp;R&amp;P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0D8DAE-0F30-41E7-AA48-5D96C0D4E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DAEA5EC-126D-4224-8E26-AD9C794A2B7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495811C-DA5F-476B-A676-112F96E310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Configuration Worksheet</vt:lpstr>
      <vt:lpstr>'Configuration Worksheet'!Print_Area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Amy Gotreaux</cp:lastModifiedBy>
  <cp:lastPrinted>2023-10-02T12:47:07Z</cp:lastPrinted>
  <dcterms:created xsi:type="dcterms:W3CDTF">2016-08-11T20:23:26Z</dcterms:created>
  <dcterms:modified xsi:type="dcterms:W3CDTF">2025-02-14T20:45:42Z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161200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