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G:\Commodities Teams\Amy G files\Gerry Lane Chevy - Current Status &amp; Order Sheets\Order Sheets\"/>
    </mc:Choice>
  </mc:AlternateContent>
  <xr:revisionPtr revIDLastSave="0" documentId="8_{86D6D11D-0465-457E-9E97-754B7205D304}" xr6:coauthVersionLast="47" xr6:coauthVersionMax="47" xr10:uidLastSave="{00000000-0000-0000-0000-000000000000}"/>
  <bookViews>
    <workbookView xWindow="-28920" yWindow="-120" windowWidth="29040" windowHeight="15720" xr2:uid="{00000000-000D-0000-FFFF-FFFF00000000}"/>
  </bookViews>
  <sheets>
    <sheet name="Line 5-Tahoe PPV" sheetId="1" r:id="rId1"/>
    <sheet name="Instructions" sheetId="2" r:id="rId2"/>
  </sheets>
  <definedNames>
    <definedName name="_xlnm.Print_Area" localSheetId="0">'Line 5-Tahoe PPV'!$A$2:$E$49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5" i="1" l="1"/>
  <c r="E10" i="1"/>
  <c r="E7" i="1"/>
  <c r="E19" i="1"/>
  <c r="E27" i="1"/>
  <c r="E21" i="1"/>
  <c r="E32" i="1" l="1"/>
  <c r="E23" i="1" l="1"/>
  <c r="E30" i="1" l="1"/>
  <c r="E33" i="1" l="1"/>
  <c r="E34" i="1"/>
  <c r="E18" i="1" l="1"/>
  <c r="E17" i="1" l="1"/>
  <c r="D41" i="1" l="1"/>
  <c r="E22" i="1" l="1"/>
  <c r="E20" i="1"/>
  <c r="E24" i="1"/>
  <c r="E29" i="1"/>
  <c r="E28" i="1"/>
  <c r="E31" i="1"/>
  <c r="E25" i="1"/>
  <c r="E26" i="1"/>
  <c r="E37" i="1" l="1"/>
  <c r="E40" i="1" l="1"/>
  <c r="E41" i="1" s="1"/>
</calcChain>
</file>

<file path=xl/sharedStrings.xml><?xml version="1.0" encoding="utf-8"?>
<sst xmlns="http://schemas.openxmlformats.org/spreadsheetml/2006/main" count="104" uniqueCount="91">
  <si>
    <t>This spreadsheet is not a purchase order</t>
  </si>
  <si>
    <t>Order Sheet Instructions</t>
  </si>
  <si>
    <t xml:space="preserve">1) Only one vehicle configuration may be entered on each Order Sheet.  Use a separate Order Sheet for each different vehicle configuration being ordered.  The listed configurations are the only configurations available.  However, additional configurations may be added to the contract upon request.  To request additional configurations, contact the dealer or OSP.
2) Enter the number of vehicles being ordered in the tan boxes under either Base Vehicle or Optional Configurations. 
3) Under Available Exterior Colors, enter the number of vehicles in the tan boxes to the right of the desired color(s).  Multiple Colors may be ordered on one Order Sheet. 
4) Under Optional Equipment, select "Yes" in the tan box if the option is desired.  Leave blank or select "No" if the option is not desired.  The listed options are the only options available.  However, additional options may be added to the contract upon request.  To request an option be added to the contract, contact the dealer or OSP.
5) The cost per vehicle and total order cost will automatically calculate at the bottom of the Order Sheet.  </t>
  </si>
  <si>
    <t>Chevrolet Tahoe PPV</t>
  </si>
  <si>
    <t>Contract Line</t>
  </si>
  <si>
    <t>Delivery ARO</t>
  </si>
  <si>
    <t>State Contract Number</t>
  </si>
  <si>
    <t>Vendor</t>
  </si>
  <si>
    <t>Gerry Lane Chevrolet</t>
  </si>
  <si>
    <t>Base Vehicle</t>
  </si>
  <si>
    <t>Vehicle Description</t>
  </si>
  <si>
    <t>Order Code</t>
  </si>
  <si>
    <t>Unit Price</t>
  </si>
  <si>
    <t>Quantity</t>
  </si>
  <si>
    <t>Extended Price</t>
  </si>
  <si>
    <t>RWD with 5.3L EcoTec3 V8 Engine</t>
  </si>
  <si>
    <t>Optional Configurations</t>
  </si>
  <si>
    <t>Description</t>
  </si>
  <si>
    <t>4WD with 5.3L EcoTec3 V8 Engine</t>
  </si>
  <si>
    <t>Available Exterior Colors</t>
  </si>
  <si>
    <t>(GAZ) Summit White</t>
  </si>
  <si>
    <t>(GBA) Black</t>
  </si>
  <si>
    <t>Optional Equipment</t>
  </si>
  <si>
    <t>Option Description</t>
  </si>
  <si>
    <t>Option Code</t>
  </si>
  <si>
    <t>Option Unit Price</t>
  </si>
  <si>
    <t>Add Option</t>
  </si>
  <si>
    <t>NC</t>
  </si>
  <si>
    <t>Carpet Floor Covering</t>
  </si>
  <si>
    <t>B30</t>
  </si>
  <si>
    <t>Ground Studs</t>
  </si>
  <si>
    <t>UT7</t>
  </si>
  <si>
    <t>6C7</t>
  </si>
  <si>
    <t>Inoperative Rear Door Locks and Handles</t>
  </si>
  <si>
    <t>6N6</t>
  </si>
  <si>
    <t>Inoperative Rear Windows</t>
  </si>
  <si>
    <t>6N5</t>
  </si>
  <si>
    <t>Cargo Security Shade</t>
  </si>
  <si>
    <t>VRS</t>
  </si>
  <si>
    <t>Delete Daytime Running Lamps and Automatic Headlamps</t>
  </si>
  <si>
    <t>9G8</t>
  </si>
  <si>
    <t>6J3</t>
  </si>
  <si>
    <t>Horn &amp; Siren Circuit Wiring</t>
  </si>
  <si>
    <t>6J4</t>
  </si>
  <si>
    <t>Cost for Each Vehicle Plus Options</t>
  </si>
  <si>
    <t>1 EA</t>
  </si>
  <si>
    <t>Additional Costs</t>
  </si>
  <si>
    <t>0.35% Contract Administrative Fee</t>
  </si>
  <si>
    <t>LA DEQ Waste Tire Fee (5 tires X $2.25 each)</t>
  </si>
  <si>
    <t>LA Safety Inspection Sticker - 1 Year</t>
  </si>
  <si>
    <t>Total Cost for Each Vehicle</t>
  </si>
  <si>
    <t>Total Cost for All Vehicles</t>
  </si>
  <si>
    <t>Agency  Information</t>
  </si>
  <si>
    <t>Delivery Point of Contact Name:</t>
  </si>
  <si>
    <t>LPAA Approval No</t>
  </si>
  <si>
    <t>Phone:</t>
  </si>
  <si>
    <t>Requisition No</t>
  </si>
  <si>
    <t>Email:</t>
  </si>
  <si>
    <t>Shopping Cart</t>
  </si>
  <si>
    <t>Vendor Information</t>
  </si>
  <si>
    <t>Eric Meyers</t>
  </si>
  <si>
    <t xml:space="preserve">Vendor No. </t>
  </si>
  <si>
    <t>225-268-7160</t>
  </si>
  <si>
    <t>eric.meyers@gerrylane.com</t>
  </si>
  <si>
    <t>CC10706-9C1</t>
  </si>
  <si>
    <t>Lamp, Auxiliary Red and White Dome Light</t>
  </si>
  <si>
    <t>5Y1</t>
  </si>
  <si>
    <t>Front Center Seat (20%) delete</t>
  </si>
  <si>
    <t>Safety and Alert Package</t>
  </si>
  <si>
    <t>PQA</t>
  </si>
  <si>
    <t>180-360 Days</t>
  </si>
  <si>
    <t>(GXP) Lakeshore Blue</t>
  </si>
  <si>
    <t>(G6M) Dark Ash</t>
  </si>
  <si>
    <t>(GXD) Sterling Gray</t>
  </si>
  <si>
    <t>Cloth Rear Seat</t>
  </si>
  <si>
    <t>delete 5T5</t>
  </si>
  <si>
    <t>Front &amp; Rear Flasher</t>
  </si>
  <si>
    <t>Remote Start</t>
  </si>
  <si>
    <t>6J7</t>
  </si>
  <si>
    <t>BTV</t>
  </si>
  <si>
    <t>CK10706-9C1</t>
  </si>
  <si>
    <t>Spotlamp, Left-Hand</t>
  </si>
  <si>
    <t>7X3</t>
  </si>
  <si>
    <t>Recovery Hooks</t>
  </si>
  <si>
    <t>V76</t>
  </si>
  <si>
    <t>Aux Speaker Wiring</t>
  </si>
  <si>
    <t>WX7</t>
  </si>
  <si>
    <t>A50</t>
  </si>
  <si>
    <r>
      <t xml:space="preserve">Seats, Front Bucket - 4WD Only
</t>
    </r>
    <r>
      <rPr>
        <sz val="10"/>
        <color theme="1"/>
        <rFont val="Calibri"/>
        <family val="2"/>
        <scheme val="minor"/>
      </rPr>
      <t>Must select: (PQA) Safety &amp; Alert Package; 
(9C1) Police Vehicle; (UDA) OnStar deactivated
Includes: (D07) Floor Console</t>
    </r>
  </si>
  <si>
    <r>
      <t xml:space="preserve">Grill Lamps &amp; Siren Speakers Wiring
</t>
    </r>
    <r>
      <rPr>
        <sz val="10"/>
        <color theme="1"/>
        <rFont val="Calibri"/>
        <family val="2"/>
        <scheme val="minor"/>
      </rPr>
      <t>(Factory only option)</t>
    </r>
  </si>
  <si>
    <t>PO #___________________________________</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</si>
</sst>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lt;=9999999]###\-####;\(###\)\ ###\-####"/>
  </numFmts>
  <fonts count="10" x14ac:knownFonts="1">
    <font>
      <sz val="11"/>
      <color theme="1"/>
      <name val="Calibri"/>
      <family val="2"/>
      <scheme val="minor"/>
    </font>
    <font>
      <sz val="11"/>
      <color theme="1"/>
      <name val="Calibri"/>
      <family val="2"/>
      <scheme val="minor"/>
    </font>
    <font>
      <b/>
      <sz val="11"/>
      <color theme="1"/>
      <name val="Calibri"/>
      <family val="2"/>
      <scheme val="minor"/>
    </font>
    <font>
      <b/>
      <u/>
      <sz val="14"/>
      <color rgb="FFFF0000"/>
      <name val="Calibri"/>
      <family val="2"/>
      <scheme val="minor"/>
    </font>
    <font>
      <b/>
      <sz val="16"/>
      <name val="Calibri"/>
      <family val="2"/>
      <scheme val="minor"/>
    </font>
    <font>
      <sz val="11"/>
      <name val="Calibri"/>
      <family val="2"/>
      <scheme val="minor"/>
    </font>
    <font>
      <b/>
      <sz val="16"/>
      <color theme="1"/>
      <name val="Calibri"/>
      <family val="2"/>
      <scheme val="minor"/>
    </font>
    <font>
      <b/>
      <sz val="11"/>
      <name val="Calibri"/>
      <family val="2"/>
      <scheme val="minor"/>
    </font>
    <font>
      <b/>
      <sz val="14"/>
      <color theme="1"/>
      <name val="Calibri"/>
      <family val="2"/>
      <scheme val="minor"/>
    </font>
    <font>
      <sz val="10"/>
      <color theme="1"/>
      <name val="Calibri"/>
      <family val="2"/>
      <scheme val="minor"/>
    </font>
  </fonts>
  <fills count="6">
    <fill>
      <patternFill patternType="none"/>
    </fill>
    <fill>
      <patternFill patternType="gray125"/>
    </fill>
    <fill>
      <patternFill patternType="solid">
        <fgColor rgb="FFFFFF00"/>
        <bgColor indexed="64"/>
      </patternFill>
    </fill>
    <fill>
      <patternFill patternType="solid">
        <fgColor theme="4" tint="0.59999389629810485"/>
        <bgColor indexed="64"/>
      </patternFill>
    </fill>
    <fill>
      <patternFill patternType="solid">
        <fgColor theme="0"/>
        <bgColor indexed="64"/>
      </patternFill>
    </fill>
    <fill>
      <patternFill patternType="solid">
        <fgColor theme="7" tint="0.79998168889431442"/>
        <bgColor indexed="64"/>
      </patternFill>
    </fill>
  </fills>
  <borders count="29">
    <border>
      <left/>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top style="medium">
        <color indexed="64"/>
      </top>
      <bottom style="medium">
        <color indexed="64"/>
      </bottom>
      <diagonal/>
    </border>
    <border>
      <left style="double">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double">
        <color indexed="64"/>
      </right>
      <top style="medium">
        <color indexed="64"/>
      </top>
      <bottom style="medium">
        <color indexed="64"/>
      </bottom>
      <diagonal/>
    </border>
    <border>
      <left style="double">
        <color indexed="64"/>
      </left>
      <right/>
      <top/>
      <bottom style="thin">
        <color indexed="64"/>
      </bottom>
      <diagonal/>
    </border>
    <border>
      <left/>
      <right/>
      <top/>
      <bottom style="thin">
        <color indexed="64"/>
      </bottom>
      <diagonal/>
    </border>
    <border>
      <left/>
      <right style="double">
        <color indexed="64"/>
      </right>
      <top/>
      <bottom style="thin">
        <color indexed="64"/>
      </bottom>
      <diagonal/>
    </border>
    <border>
      <left style="double">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style="thin">
        <color indexed="64"/>
      </right>
      <top/>
      <bottom style="thin">
        <color indexed="64"/>
      </bottom>
      <diagonal/>
    </border>
    <border>
      <left style="thin">
        <color indexed="64"/>
      </left>
      <right style="thin">
        <color indexed="64"/>
      </right>
      <top/>
      <bottom style="thin">
        <color indexed="64"/>
      </bottom>
      <diagonal/>
    </border>
    <border>
      <left style="double">
        <color indexed="64"/>
      </left>
      <right style="thin">
        <color indexed="64"/>
      </right>
      <top style="thin">
        <color indexed="64"/>
      </top>
      <bottom/>
      <diagonal/>
    </border>
    <border>
      <left style="double">
        <color indexed="64"/>
      </left>
      <right/>
      <top style="thin">
        <color indexed="64"/>
      </top>
      <bottom/>
      <diagonal/>
    </border>
    <border>
      <left/>
      <right/>
      <top style="thin">
        <color indexed="64"/>
      </top>
      <bottom/>
      <diagonal/>
    </border>
    <border>
      <left/>
      <right style="double">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44" fontId="1" fillId="0" borderId="0" applyFont="0" applyFill="0" applyBorder="0" applyAlignment="0" applyProtection="0"/>
  </cellStyleXfs>
  <cellXfs count="75">
    <xf numFmtId="0" fontId="0" fillId="0" borderId="0" xfId="0"/>
    <xf numFmtId="0" fontId="2" fillId="0" borderId="5" xfId="0" applyFont="1" applyBorder="1" applyAlignment="1" applyProtection="1">
      <alignment horizontal="center"/>
      <protection hidden="1"/>
    </xf>
    <xf numFmtId="0" fontId="6" fillId="0" borderId="5" xfId="0" applyFont="1" applyBorder="1" applyAlignment="1" applyProtection="1">
      <alignment horizontal="center"/>
      <protection hidden="1"/>
    </xf>
    <xf numFmtId="0" fontId="7" fillId="0" borderId="5" xfId="0" applyFont="1" applyBorder="1" applyAlignment="1" applyProtection="1">
      <alignment horizontal="center"/>
      <protection hidden="1"/>
    </xf>
    <xf numFmtId="0" fontId="5" fillId="0" borderId="6" xfId="0" applyFont="1" applyBorder="1" applyAlignment="1" applyProtection="1">
      <alignment horizontal="center"/>
      <protection hidden="1"/>
    </xf>
    <xf numFmtId="0" fontId="0" fillId="0" borderId="9" xfId="0" applyBorder="1" applyAlignment="1" applyProtection="1">
      <alignment horizontal="center"/>
      <protection hidden="1"/>
    </xf>
    <xf numFmtId="0" fontId="2" fillId="0" borderId="9" xfId="0" applyFont="1" applyBorder="1" applyAlignment="1" applyProtection="1">
      <alignment horizontal="center"/>
      <protection hidden="1"/>
    </xf>
    <xf numFmtId="0" fontId="2" fillId="0" borderId="5" xfId="0" applyFont="1" applyBorder="1" applyProtection="1">
      <protection hidden="1"/>
    </xf>
    <xf numFmtId="0" fontId="2" fillId="0" borderId="6" xfId="0" applyFont="1" applyBorder="1" applyProtection="1">
      <protection hidden="1"/>
    </xf>
    <xf numFmtId="0" fontId="0" fillId="0" borderId="4" xfId="0" applyBorder="1" applyAlignment="1" applyProtection="1">
      <alignment wrapText="1"/>
      <protection hidden="1"/>
    </xf>
    <xf numFmtId="0" fontId="0" fillId="0" borderId="5" xfId="0" applyBorder="1" applyProtection="1">
      <protection hidden="1"/>
    </xf>
    <xf numFmtId="44" fontId="0" fillId="0" borderId="5" xfId="1" applyFont="1" applyBorder="1" applyProtection="1">
      <protection hidden="1"/>
    </xf>
    <xf numFmtId="0" fontId="0" fillId="5" borderId="5" xfId="0" applyFill="1" applyBorder="1" applyProtection="1">
      <protection locked="0"/>
    </xf>
    <xf numFmtId="44" fontId="0" fillId="0" borderId="6" xfId="0" applyNumberFormat="1" applyBorder="1" applyProtection="1">
      <protection hidden="1"/>
    </xf>
    <xf numFmtId="0" fontId="2" fillId="0" borderId="4" xfId="0" applyFont="1" applyBorder="1" applyAlignment="1" applyProtection="1">
      <alignment wrapText="1"/>
      <protection hidden="1"/>
    </xf>
    <xf numFmtId="0" fontId="0" fillId="5" borderId="19" xfId="0" applyFill="1" applyBorder="1" applyAlignment="1" applyProtection="1">
      <alignment horizontal="center" wrapText="1"/>
      <protection locked="0"/>
    </xf>
    <xf numFmtId="44" fontId="0" fillId="0" borderId="6" xfId="0" applyNumberFormat="1" applyBorder="1" applyAlignment="1" applyProtection="1">
      <alignment horizontal="center"/>
      <protection hidden="1"/>
    </xf>
    <xf numFmtId="44" fontId="0" fillId="4" borderId="6" xfId="0" applyNumberFormat="1" applyFill="1" applyBorder="1" applyProtection="1">
      <protection hidden="1"/>
    </xf>
    <xf numFmtId="0" fontId="0" fillId="4" borderId="0" xfId="0" applyFill="1"/>
    <xf numFmtId="44" fontId="0" fillId="0" borderId="5" xfId="1" applyFont="1" applyFill="1" applyBorder="1" applyAlignment="1" applyProtection="1">
      <protection hidden="1"/>
    </xf>
    <xf numFmtId="0" fontId="0" fillId="5" borderId="5" xfId="0" applyFill="1" applyBorder="1" applyAlignment="1" applyProtection="1">
      <alignment horizontal="center" wrapText="1"/>
      <protection locked="0"/>
    </xf>
    <xf numFmtId="0" fontId="0" fillId="0" borderId="5" xfId="0" applyBorder="1" applyAlignment="1" applyProtection="1">
      <alignment horizontal="center"/>
      <protection hidden="1"/>
    </xf>
    <xf numFmtId="44" fontId="0" fillId="0" borderId="5" xfId="1" applyFont="1" applyFill="1" applyBorder="1" applyAlignment="1" applyProtection="1">
      <alignment horizontal="right"/>
      <protection hidden="1"/>
    </xf>
    <xf numFmtId="0" fontId="0" fillId="0" borderId="18" xfId="0" applyBorder="1" applyAlignment="1" applyProtection="1">
      <alignment horizontal="center" wrapText="1"/>
      <protection hidden="1"/>
    </xf>
    <xf numFmtId="0" fontId="0" fillId="0" borderId="4" xfId="0" applyBorder="1" applyAlignment="1" applyProtection="1">
      <alignment horizontal="center" wrapText="1"/>
      <protection hidden="1"/>
    </xf>
    <xf numFmtId="0" fontId="0" fillId="0" borderId="20" xfId="0" applyBorder="1" applyAlignment="1" applyProtection="1">
      <alignment horizontal="center" wrapText="1"/>
      <protection hidden="1"/>
    </xf>
    <xf numFmtId="44" fontId="0" fillId="0" borderId="0" xfId="0" applyNumberFormat="1"/>
    <xf numFmtId="0" fontId="6" fillId="0" borderId="7" xfId="0" applyFont="1" applyBorder="1" applyAlignment="1" applyProtection="1">
      <alignment horizontal="center" wrapText="1"/>
      <protection hidden="1"/>
    </xf>
    <xf numFmtId="0" fontId="2" fillId="0" borderId="8" xfId="0" applyFont="1" applyBorder="1" applyAlignment="1" applyProtection="1">
      <alignment horizontal="center" wrapText="1"/>
      <protection hidden="1"/>
    </xf>
    <xf numFmtId="0" fontId="0" fillId="0" borderId="0" xfId="0" applyAlignment="1">
      <alignment wrapText="1"/>
    </xf>
    <xf numFmtId="0" fontId="0" fillId="0" borderId="4" xfId="0" applyBorder="1" applyProtection="1">
      <protection hidden="1"/>
    </xf>
    <xf numFmtId="0" fontId="0" fillId="0" borderId="24" xfId="0" applyBorder="1" applyAlignment="1" applyProtection="1">
      <alignment wrapText="1"/>
      <protection hidden="1"/>
    </xf>
    <xf numFmtId="0" fontId="0" fillId="0" borderId="25" xfId="0" applyBorder="1" applyAlignment="1" applyProtection="1">
      <alignment wrapText="1"/>
      <protection hidden="1"/>
    </xf>
    <xf numFmtId="0" fontId="0" fillId="0" borderId="16" xfId="0" applyBorder="1" applyAlignment="1" applyProtection="1">
      <alignment wrapText="1"/>
      <protection hidden="1"/>
    </xf>
    <xf numFmtId="0" fontId="0" fillId="0" borderId="0" xfId="0" applyAlignment="1">
      <alignment horizontal="center"/>
    </xf>
    <xf numFmtId="0" fontId="2" fillId="0" borderId="0" xfId="0" applyFont="1" applyAlignment="1">
      <alignment wrapText="1"/>
    </xf>
    <xf numFmtId="0" fontId="2" fillId="0" borderId="0" xfId="0" applyFont="1"/>
    <xf numFmtId="14" fontId="2" fillId="0" borderId="0" xfId="0" applyNumberFormat="1" applyFont="1"/>
    <xf numFmtId="0" fontId="3" fillId="2" borderId="1" xfId="0" applyFont="1" applyFill="1" applyBorder="1" applyAlignment="1" applyProtection="1">
      <alignment horizontal="centerContinuous"/>
      <protection hidden="1"/>
    </xf>
    <xf numFmtId="0" fontId="0" fillId="2" borderId="2" xfId="0" applyFill="1" applyBorder="1" applyAlignment="1" applyProtection="1">
      <alignment horizontal="centerContinuous"/>
      <protection hidden="1"/>
    </xf>
    <xf numFmtId="0" fontId="0" fillId="2" borderId="3" xfId="0" applyFill="1" applyBorder="1" applyAlignment="1" applyProtection="1">
      <alignment horizontal="centerContinuous"/>
      <protection hidden="1"/>
    </xf>
    <xf numFmtId="0" fontId="6" fillId="3" borderId="12" xfId="0" applyFont="1" applyFill="1" applyBorder="1" applyAlignment="1" applyProtection="1">
      <alignment horizontal="centerContinuous"/>
      <protection hidden="1"/>
    </xf>
    <xf numFmtId="0" fontId="6" fillId="3" borderId="13" xfId="0" applyFont="1" applyFill="1" applyBorder="1" applyAlignment="1" applyProtection="1">
      <alignment horizontal="centerContinuous"/>
      <protection hidden="1"/>
    </xf>
    <xf numFmtId="0" fontId="6" fillId="3" borderId="14" xfId="0" applyFont="1" applyFill="1" applyBorder="1" applyAlignment="1" applyProtection="1">
      <alignment horizontal="centerContinuous"/>
      <protection hidden="1"/>
    </xf>
    <xf numFmtId="0" fontId="8" fillId="3" borderId="4" xfId="0" applyFont="1" applyFill="1" applyBorder="1" applyAlignment="1" applyProtection="1">
      <alignment horizontal="centerContinuous" wrapText="1"/>
      <protection hidden="1"/>
    </xf>
    <xf numFmtId="0" fontId="8" fillId="3" borderId="5" xfId="0" applyFont="1" applyFill="1" applyBorder="1" applyAlignment="1" applyProtection="1">
      <alignment horizontal="centerContinuous" wrapText="1"/>
      <protection hidden="1"/>
    </xf>
    <xf numFmtId="0" fontId="8" fillId="3" borderId="6" xfId="0" applyFont="1" applyFill="1" applyBorder="1" applyAlignment="1" applyProtection="1">
      <alignment horizontal="centerContinuous" wrapText="1"/>
      <protection hidden="1"/>
    </xf>
    <xf numFmtId="0" fontId="8" fillId="3" borderId="15" xfId="0" applyFont="1" applyFill="1" applyBorder="1" applyAlignment="1" applyProtection="1">
      <alignment horizontal="centerContinuous" wrapText="1"/>
      <protection hidden="1"/>
    </xf>
    <xf numFmtId="0" fontId="8" fillId="3" borderId="16" xfId="0" applyFont="1" applyFill="1" applyBorder="1" applyAlignment="1" applyProtection="1">
      <alignment horizontal="centerContinuous" wrapText="1"/>
      <protection hidden="1"/>
    </xf>
    <xf numFmtId="0" fontId="8" fillId="3" borderId="17" xfId="0" applyFont="1" applyFill="1" applyBorder="1" applyAlignment="1" applyProtection="1">
      <alignment horizontal="centerContinuous" wrapText="1"/>
      <protection hidden="1"/>
    </xf>
    <xf numFmtId="0" fontId="8" fillId="3" borderId="15" xfId="0" applyFont="1" applyFill="1" applyBorder="1" applyAlignment="1" applyProtection="1">
      <alignment horizontal="centerContinuous"/>
      <protection hidden="1"/>
    </xf>
    <xf numFmtId="0" fontId="8" fillId="3" borderId="16" xfId="0" applyFont="1" applyFill="1" applyBorder="1" applyAlignment="1" applyProtection="1">
      <alignment horizontal="centerContinuous"/>
      <protection hidden="1"/>
    </xf>
    <xf numFmtId="0" fontId="8" fillId="3" borderId="17" xfId="0" applyFont="1" applyFill="1" applyBorder="1" applyAlignment="1" applyProtection="1">
      <alignment horizontal="centerContinuous"/>
      <protection hidden="1"/>
    </xf>
    <xf numFmtId="0" fontId="8" fillId="3" borderId="21" xfId="0" applyFont="1" applyFill="1" applyBorder="1" applyAlignment="1" applyProtection="1">
      <alignment horizontal="centerContinuous"/>
      <protection hidden="1"/>
    </xf>
    <xf numFmtId="0" fontId="8" fillId="3" borderId="22" xfId="0" applyFont="1" applyFill="1" applyBorder="1" applyAlignment="1" applyProtection="1">
      <alignment horizontal="centerContinuous"/>
      <protection hidden="1"/>
    </xf>
    <xf numFmtId="0" fontId="8" fillId="3" borderId="23" xfId="0" applyFont="1" applyFill="1" applyBorder="1" applyAlignment="1" applyProtection="1">
      <alignment horizontal="centerContinuous"/>
      <protection hidden="1"/>
    </xf>
    <xf numFmtId="0" fontId="8" fillId="3" borderId="5" xfId="0" applyFont="1" applyFill="1" applyBorder="1" applyAlignment="1" applyProtection="1">
      <alignment horizontal="centerContinuous"/>
      <protection hidden="1"/>
    </xf>
    <xf numFmtId="0" fontId="0" fillId="0" borderId="4" xfId="0" applyBorder="1" applyAlignment="1" applyProtection="1">
      <alignment horizontal="centerContinuous"/>
      <protection hidden="1"/>
    </xf>
    <xf numFmtId="0" fontId="0" fillId="0" borderId="5" xfId="0" applyBorder="1" applyAlignment="1" applyProtection="1">
      <alignment horizontal="centerContinuous"/>
      <protection hidden="1"/>
    </xf>
    <xf numFmtId="0" fontId="0" fillId="0" borderId="0" xfId="0" applyAlignment="1">
      <alignment horizontal="right" wrapText="1"/>
    </xf>
    <xf numFmtId="0" fontId="0" fillId="5" borderId="0" xfId="0" applyFill="1" applyAlignment="1" applyProtection="1">
      <alignment wrapText="1"/>
      <protection locked="0"/>
    </xf>
    <xf numFmtId="0" fontId="0" fillId="5" borderId="0" xfId="0" applyFill="1" applyAlignment="1">
      <alignment horizontal="left"/>
    </xf>
    <xf numFmtId="0" fontId="2" fillId="0" borderId="0" xfId="0" applyFont="1" applyAlignment="1">
      <alignment horizontal="right" wrapText="1"/>
    </xf>
    <xf numFmtId="0" fontId="2" fillId="0" borderId="0" xfId="0" applyFont="1" applyAlignment="1">
      <alignment horizontal="center"/>
    </xf>
    <xf numFmtId="164" fontId="0" fillId="0" borderId="0" xfId="0" applyNumberFormat="1"/>
    <xf numFmtId="0" fontId="0" fillId="0" borderId="20" xfId="0" applyBorder="1" applyAlignment="1" applyProtection="1">
      <alignment horizontal="centerContinuous"/>
      <protection hidden="1"/>
    </xf>
    <xf numFmtId="0" fontId="0" fillId="0" borderId="26" xfId="0" applyBorder="1" applyAlignment="1" applyProtection="1">
      <alignment horizontal="centerContinuous"/>
      <protection hidden="1"/>
    </xf>
    <xf numFmtId="0" fontId="0" fillId="0" borderId="26" xfId="0" applyBorder="1" applyProtection="1">
      <protection hidden="1"/>
    </xf>
    <xf numFmtId="44" fontId="0" fillId="0" borderId="27" xfId="0" applyNumberFormat="1" applyBorder="1" applyProtection="1">
      <protection hidden="1"/>
    </xf>
    <xf numFmtId="0" fontId="0" fillId="0" borderId="24" xfId="0" applyBorder="1" applyAlignment="1" applyProtection="1">
      <alignment horizontal="centerContinuous" wrapText="1"/>
      <protection hidden="1"/>
    </xf>
    <xf numFmtId="0" fontId="0" fillId="0" borderId="25" xfId="0" applyBorder="1" applyAlignment="1" applyProtection="1">
      <alignment horizontal="centerContinuous" wrapText="1"/>
      <protection hidden="1"/>
    </xf>
    <xf numFmtId="0" fontId="2" fillId="0" borderId="10" xfId="0" applyFont="1" applyBorder="1" applyAlignment="1" applyProtection="1">
      <alignment horizontal="centerContinuous"/>
      <protection hidden="1"/>
    </xf>
    <xf numFmtId="0" fontId="2" fillId="0" borderId="11" xfId="0" applyFont="1" applyBorder="1" applyAlignment="1" applyProtection="1">
      <alignment horizontal="centerContinuous"/>
      <protection hidden="1"/>
    </xf>
    <xf numFmtId="0" fontId="5" fillId="4" borderId="28" xfId="0" applyFont="1" applyFill="1" applyBorder="1" applyAlignment="1" applyProtection="1">
      <alignment wrapText="1"/>
      <protection hidden="1"/>
    </xf>
    <xf numFmtId="0" fontId="4" fillId="3" borderId="28" xfId="0" applyFont="1" applyFill="1" applyBorder="1" applyAlignment="1" applyProtection="1">
      <alignment horizontal="center"/>
      <protection hidden="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49"/>
  <sheetViews>
    <sheetView tabSelected="1" view="pageLayout" zoomScaleNormal="100" zoomScaleSheetLayoutView="100" workbookViewId="0">
      <selection activeCell="E36" sqref="E36"/>
    </sheetView>
  </sheetViews>
  <sheetFormatPr defaultRowHeight="15" x14ac:dyDescent="0.25"/>
  <cols>
    <col min="1" max="1" width="40.7109375" style="29" customWidth="1"/>
    <col min="2" max="2" width="20.42578125" bestFit="1" customWidth="1"/>
    <col min="3" max="3" width="16.7109375" customWidth="1"/>
    <col min="4" max="4" width="17.28515625" bestFit="1" customWidth="1"/>
    <col min="5" max="5" width="20.42578125" bestFit="1" customWidth="1"/>
    <col min="6" max="6" width="11.5703125" bestFit="1" customWidth="1"/>
  </cols>
  <sheetData>
    <row r="1" spans="1:6" s="36" customFormat="1" ht="14.25" customHeight="1" thickBot="1" x14ac:dyDescent="0.3">
      <c r="A1" s="35" t="s">
        <v>90</v>
      </c>
      <c r="E1" s="37">
        <v>45958</v>
      </c>
    </row>
    <row r="2" spans="1:6" ht="27.2" customHeight="1" thickTop="1" thickBot="1" x14ac:dyDescent="0.35">
      <c r="A2" s="38" t="s">
        <v>0</v>
      </c>
      <c r="B2" s="39"/>
      <c r="C2" s="39"/>
      <c r="D2" s="39"/>
      <c r="E2" s="40"/>
    </row>
    <row r="3" spans="1:6" ht="21.75" thickBot="1" x14ac:dyDescent="0.4">
      <c r="A3" s="27" t="s">
        <v>3</v>
      </c>
      <c r="B3" s="1" t="s">
        <v>4</v>
      </c>
      <c r="C3" s="2">
        <v>5</v>
      </c>
      <c r="D3" s="3" t="s">
        <v>5</v>
      </c>
      <c r="E3" s="4" t="s">
        <v>70</v>
      </c>
    </row>
    <row r="4" spans="1:6" ht="15.75" thickBot="1" x14ac:dyDescent="0.3">
      <c r="A4" s="28" t="s">
        <v>6</v>
      </c>
      <c r="B4" s="5">
        <v>4400023794</v>
      </c>
      <c r="C4" s="6" t="s">
        <v>7</v>
      </c>
      <c r="D4" s="71" t="s">
        <v>8</v>
      </c>
      <c r="E4" s="72"/>
    </row>
    <row r="5" spans="1:6" ht="21" customHeight="1" x14ac:dyDescent="0.35">
      <c r="A5" s="41" t="s">
        <v>9</v>
      </c>
      <c r="B5" s="42"/>
      <c r="C5" s="42"/>
      <c r="D5" s="42"/>
      <c r="E5" s="43"/>
    </row>
    <row r="6" spans="1:6" x14ac:dyDescent="0.25">
      <c r="A6" s="14" t="s">
        <v>10</v>
      </c>
      <c r="B6" s="7" t="s">
        <v>11</v>
      </c>
      <c r="C6" s="7" t="s">
        <v>12</v>
      </c>
      <c r="D6" s="7" t="s">
        <v>13</v>
      </c>
      <c r="E6" s="8" t="s">
        <v>14</v>
      </c>
    </row>
    <row r="7" spans="1:6" x14ac:dyDescent="0.25">
      <c r="A7" s="9" t="s">
        <v>15</v>
      </c>
      <c r="B7" s="10" t="s">
        <v>64</v>
      </c>
      <c r="C7" s="11">
        <v>52269.599999999999</v>
      </c>
      <c r="D7" s="12"/>
      <c r="E7" s="13">
        <f>$C7*D7</f>
        <v>0</v>
      </c>
      <c r="F7" s="26"/>
    </row>
    <row r="8" spans="1:6" ht="18.75" customHeight="1" x14ac:dyDescent="0.3">
      <c r="A8" s="44" t="s">
        <v>16</v>
      </c>
      <c r="B8" s="45"/>
      <c r="C8" s="45"/>
      <c r="D8" s="45"/>
      <c r="E8" s="46"/>
      <c r="F8" s="26"/>
    </row>
    <row r="9" spans="1:6" x14ac:dyDescent="0.25">
      <c r="A9" s="14" t="s">
        <v>17</v>
      </c>
      <c r="B9" s="7" t="s">
        <v>11</v>
      </c>
      <c r="C9" s="7" t="s">
        <v>12</v>
      </c>
      <c r="D9" s="7" t="s">
        <v>13</v>
      </c>
      <c r="E9" s="8" t="s">
        <v>14</v>
      </c>
      <c r="F9" s="26"/>
    </row>
    <row r="10" spans="1:6" x14ac:dyDescent="0.25">
      <c r="A10" s="9" t="s">
        <v>18</v>
      </c>
      <c r="B10" s="10" t="s">
        <v>80</v>
      </c>
      <c r="C10" s="11">
        <v>56706.2</v>
      </c>
      <c r="D10" s="12"/>
      <c r="E10" s="13">
        <f>$C10*D10</f>
        <v>0</v>
      </c>
      <c r="F10" s="26"/>
    </row>
    <row r="11" spans="1:6" ht="18.75" customHeight="1" x14ac:dyDescent="0.3">
      <c r="A11" s="47" t="s">
        <v>19</v>
      </c>
      <c r="B11" s="48"/>
      <c r="C11" s="48"/>
      <c r="D11" s="48"/>
      <c r="E11" s="49"/>
    </row>
    <row r="12" spans="1:6" ht="15" customHeight="1" x14ac:dyDescent="0.25">
      <c r="A12" s="23" t="s">
        <v>72</v>
      </c>
      <c r="B12" s="15"/>
      <c r="C12" s="69" t="s">
        <v>71</v>
      </c>
      <c r="D12" s="70"/>
      <c r="E12" s="15"/>
    </row>
    <row r="13" spans="1:6" ht="15" customHeight="1" x14ac:dyDescent="0.25">
      <c r="A13" s="24" t="s">
        <v>73</v>
      </c>
      <c r="B13" s="20"/>
      <c r="C13" s="69" t="s">
        <v>20</v>
      </c>
      <c r="D13" s="70"/>
      <c r="E13" s="20"/>
    </row>
    <row r="14" spans="1:6" x14ac:dyDescent="0.25">
      <c r="A14" s="25" t="s">
        <v>21</v>
      </c>
      <c r="B14" s="20"/>
      <c r="C14" s="31"/>
      <c r="D14" s="33"/>
      <c r="E14" s="32"/>
    </row>
    <row r="15" spans="1:6" ht="18.75" x14ac:dyDescent="0.3">
      <c r="A15" s="50" t="s">
        <v>22</v>
      </c>
      <c r="B15" s="51"/>
      <c r="C15" s="51"/>
      <c r="D15" s="51"/>
      <c r="E15" s="52"/>
    </row>
    <row r="16" spans="1:6" x14ac:dyDescent="0.25">
      <c r="A16" s="14" t="s">
        <v>23</v>
      </c>
      <c r="B16" s="7" t="s">
        <v>24</v>
      </c>
      <c r="C16" s="7" t="s">
        <v>25</v>
      </c>
      <c r="D16" s="7" t="s">
        <v>26</v>
      </c>
      <c r="E16" s="8" t="s">
        <v>14</v>
      </c>
    </row>
    <row r="17" spans="1:5" x14ac:dyDescent="0.25">
      <c r="A17" s="9" t="s">
        <v>67</v>
      </c>
      <c r="B17" s="21" t="s">
        <v>66</v>
      </c>
      <c r="C17" s="22" t="s">
        <v>27</v>
      </c>
      <c r="D17" s="12"/>
      <c r="E17" s="13">
        <f>IF(D17="YES","NC",0)</f>
        <v>0</v>
      </c>
    </row>
    <row r="18" spans="1:5" x14ac:dyDescent="0.25">
      <c r="A18" s="9" t="s">
        <v>74</v>
      </c>
      <c r="B18" s="21" t="s">
        <v>75</v>
      </c>
      <c r="C18" s="22" t="s">
        <v>27</v>
      </c>
      <c r="D18" s="12"/>
      <c r="E18" s="13">
        <f>IF(D18="YES","NC",0)</f>
        <v>0</v>
      </c>
    </row>
    <row r="19" spans="1:5" ht="54" x14ac:dyDescent="0.25">
      <c r="A19" s="9" t="s">
        <v>88</v>
      </c>
      <c r="B19" s="21" t="s">
        <v>87</v>
      </c>
      <c r="C19" s="22">
        <v>318.5</v>
      </c>
      <c r="D19" s="12"/>
      <c r="E19" s="17">
        <f t="shared" ref="E19:E20" si="0">IF(D19="Yes",$C19*SUM($D$7,$D$10),0)</f>
        <v>0</v>
      </c>
    </row>
    <row r="20" spans="1:5" s="18" customFormat="1" x14ac:dyDescent="0.25">
      <c r="A20" s="9" t="s">
        <v>68</v>
      </c>
      <c r="B20" s="21" t="s">
        <v>69</v>
      </c>
      <c r="C20" s="19">
        <v>750.75</v>
      </c>
      <c r="D20" s="12"/>
      <c r="E20" s="17">
        <f t="shared" si="0"/>
        <v>0</v>
      </c>
    </row>
    <row r="21" spans="1:5" s="18" customFormat="1" x14ac:dyDescent="0.25">
      <c r="A21" s="9" t="s">
        <v>37</v>
      </c>
      <c r="B21" s="21" t="s">
        <v>38</v>
      </c>
      <c r="C21" s="19">
        <v>250.25</v>
      </c>
      <c r="D21" s="12"/>
      <c r="E21" s="17">
        <f t="shared" ref="E21" si="1">IF(D21="Yes",$C21*SUM($D$7,$D$10),0)</f>
        <v>0</v>
      </c>
    </row>
    <row r="22" spans="1:5" s="18" customFormat="1" x14ac:dyDescent="0.25">
      <c r="A22" s="9" t="s">
        <v>28</v>
      </c>
      <c r="B22" s="21" t="s">
        <v>29</v>
      </c>
      <c r="C22" s="19">
        <v>177.45</v>
      </c>
      <c r="D22" s="12"/>
      <c r="E22" s="17">
        <f>IF(D22="Yes",$C22*SUM($D$7,$D$10),0)</f>
        <v>0</v>
      </c>
    </row>
    <row r="23" spans="1:5" s="18" customFormat="1" x14ac:dyDescent="0.25">
      <c r="A23" s="9" t="s">
        <v>83</v>
      </c>
      <c r="B23" s="21" t="s">
        <v>84</v>
      </c>
      <c r="C23" s="22">
        <v>45.5</v>
      </c>
      <c r="D23" s="12"/>
      <c r="E23" s="17">
        <f>IF(D23="Yes",$C23*SUM($D$7,$D$10),0)</f>
        <v>0</v>
      </c>
    </row>
    <row r="24" spans="1:5" s="18" customFormat="1" x14ac:dyDescent="0.25">
      <c r="A24" s="9" t="s">
        <v>65</v>
      </c>
      <c r="B24" s="21" t="s">
        <v>32</v>
      </c>
      <c r="C24" s="19">
        <v>154.69999999999999</v>
      </c>
      <c r="D24" s="12"/>
      <c r="E24" s="17">
        <f>IF(D24="Yes",$C24*SUM($D$7,$D$10),0)</f>
        <v>0</v>
      </c>
    </row>
    <row r="25" spans="1:5" s="18" customFormat="1" ht="28.5" x14ac:dyDescent="0.25">
      <c r="A25" s="9" t="s">
        <v>89</v>
      </c>
      <c r="B25" s="21" t="s">
        <v>41</v>
      </c>
      <c r="C25" s="19">
        <v>83.72</v>
      </c>
      <c r="D25" s="12"/>
      <c r="E25" s="17">
        <f>IF(D25="Yes",$C25*SUM($D$7,$D$10),0)</f>
        <v>0</v>
      </c>
    </row>
    <row r="26" spans="1:5" s="18" customFormat="1" x14ac:dyDescent="0.25">
      <c r="A26" s="9" t="s">
        <v>42</v>
      </c>
      <c r="B26" s="21" t="s">
        <v>43</v>
      </c>
      <c r="C26" s="19">
        <v>68.25</v>
      </c>
      <c r="D26" s="12"/>
      <c r="E26" s="17">
        <f>IF(D26="Yes",$C26*SUM($D$7,$D$10),0)</f>
        <v>0</v>
      </c>
    </row>
    <row r="27" spans="1:5" s="18" customFormat="1" x14ac:dyDescent="0.25">
      <c r="A27" s="9" t="s">
        <v>76</v>
      </c>
      <c r="B27" s="21" t="s">
        <v>78</v>
      </c>
      <c r="C27" s="22" t="s">
        <v>27</v>
      </c>
      <c r="D27" s="12"/>
      <c r="E27" s="17">
        <f>IF(D27="YES","NC",0)</f>
        <v>0</v>
      </c>
    </row>
    <row r="28" spans="1:5" s="18" customFormat="1" x14ac:dyDescent="0.25">
      <c r="A28" s="9" t="s">
        <v>35</v>
      </c>
      <c r="B28" s="21" t="s">
        <v>36</v>
      </c>
      <c r="C28" s="19">
        <v>68.25</v>
      </c>
      <c r="D28" s="12"/>
      <c r="E28" s="17">
        <f>IF(D28="Yes",$C28*SUM($D$7,$D$10),0)</f>
        <v>0</v>
      </c>
    </row>
    <row r="29" spans="1:5" s="18" customFormat="1" x14ac:dyDescent="0.25">
      <c r="A29" s="9" t="s">
        <v>33</v>
      </c>
      <c r="B29" s="21" t="s">
        <v>34</v>
      </c>
      <c r="C29" s="19">
        <v>56.42</v>
      </c>
      <c r="D29" s="12"/>
      <c r="E29" s="17">
        <f>IF(D29="Yes",$C29*SUM($D$7,$D$10),0)</f>
        <v>0</v>
      </c>
    </row>
    <row r="30" spans="1:5" s="18" customFormat="1" x14ac:dyDescent="0.25">
      <c r="A30" s="9" t="s">
        <v>81</v>
      </c>
      <c r="B30" s="21" t="s">
        <v>82</v>
      </c>
      <c r="C30" s="19">
        <v>728</v>
      </c>
      <c r="D30" s="12"/>
      <c r="E30" s="17">
        <f>IF(D30="Yes",$C30*SUM($D$7,$D$10),0)</f>
        <v>0</v>
      </c>
    </row>
    <row r="31" spans="1:5" s="18" customFormat="1" ht="30" x14ac:dyDescent="0.25">
      <c r="A31" s="9" t="s">
        <v>39</v>
      </c>
      <c r="B31" s="21" t="s">
        <v>40</v>
      </c>
      <c r="C31" s="19">
        <v>45.5</v>
      </c>
      <c r="D31" s="12"/>
      <c r="E31" s="17">
        <f>IF(D31="Yes",$C31*SUM($D$7,$D$10),0)</f>
        <v>0</v>
      </c>
    </row>
    <row r="32" spans="1:5" s="18" customFormat="1" x14ac:dyDescent="0.25">
      <c r="A32" s="9" t="s">
        <v>85</v>
      </c>
      <c r="B32" s="21" t="s">
        <v>86</v>
      </c>
      <c r="C32" s="19">
        <v>91</v>
      </c>
      <c r="D32" s="12"/>
      <c r="E32" s="17">
        <f>IF(D32="Yes",$C32*SUM($D$7,$D$10),0)</f>
        <v>0</v>
      </c>
    </row>
    <row r="33" spans="1:5" s="18" customFormat="1" x14ac:dyDescent="0.25">
      <c r="A33" s="9" t="s">
        <v>77</v>
      </c>
      <c r="B33" s="21" t="s">
        <v>79</v>
      </c>
      <c r="C33" s="22" t="s">
        <v>27</v>
      </c>
      <c r="D33" s="12"/>
      <c r="E33" s="17">
        <f>IF(D33="YES","NC",0)</f>
        <v>0</v>
      </c>
    </row>
    <row r="34" spans="1:5" s="18" customFormat="1" x14ac:dyDescent="0.25">
      <c r="A34" s="9" t="s">
        <v>30</v>
      </c>
      <c r="B34" s="21" t="s">
        <v>31</v>
      </c>
      <c r="C34" s="22" t="s">
        <v>27</v>
      </c>
      <c r="D34" s="12"/>
      <c r="E34" s="17">
        <f>IF(D34="YES","NC",0)</f>
        <v>0</v>
      </c>
    </row>
    <row r="35" spans="1:5" s="18" customFormat="1" x14ac:dyDescent="0.25">
      <c r="A35" s="30" t="s">
        <v>44</v>
      </c>
      <c r="B35" s="10"/>
      <c r="C35" s="10"/>
      <c r="D35" s="10" t="s">
        <v>45</v>
      </c>
      <c r="E35" s="16">
        <f>IF(SUM(D7:D10)=0,0,SUM(E7:E10,E17:E34)/SUM(D7:D10))</f>
        <v>0</v>
      </c>
    </row>
    <row r="36" spans="1:5" ht="18.75" x14ac:dyDescent="0.3">
      <c r="A36" s="53" t="s">
        <v>46</v>
      </c>
      <c r="B36" s="54"/>
      <c r="C36" s="54"/>
      <c r="D36" s="54"/>
      <c r="E36" s="55"/>
    </row>
    <row r="37" spans="1:5" x14ac:dyDescent="0.25">
      <c r="A37" s="57" t="s">
        <v>47</v>
      </c>
      <c r="B37" s="58"/>
      <c r="C37" s="58"/>
      <c r="D37" s="58"/>
      <c r="E37" s="13">
        <f>ROUND(0.0035*E35,2)</f>
        <v>0</v>
      </c>
    </row>
    <row r="38" spans="1:5" x14ac:dyDescent="0.25">
      <c r="A38" s="57" t="s">
        <v>48</v>
      </c>
      <c r="B38" s="58"/>
      <c r="C38" s="58"/>
      <c r="D38" s="58"/>
      <c r="E38" s="13">
        <v>11.25</v>
      </c>
    </row>
    <row r="39" spans="1:5" x14ac:dyDescent="0.25">
      <c r="A39" s="57" t="s">
        <v>49</v>
      </c>
      <c r="B39" s="58"/>
      <c r="C39" s="58"/>
      <c r="D39" s="58"/>
      <c r="E39" s="13">
        <v>18</v>
      </c>
    </row>
    <row r="40" spans="1:5" x14ac:dyDescent="0.25">
      <c r="A40" s="57" t="s">
        <v>50</v>
      </c>
      <c r="B40" s="58"/>
      <c r="C40" s="58"/>
      <c r="D40" s="10" t="s">
        <v>45</v>
      </c>
      <c r="E40" s="13">
        <f>IF(SUM(E35:E39)&lt;100,0,SUM(E35:E39))</f>
        <v>0</v>
      </c>
    </row>
    <row r="41" spans="1:5" x14ac:dyDescent="0.25">
      <c r="A41" s="65" t="s">
        <v>51</v>
      </c>
      <c r="B41" s="66"/>
      <c r="C41" s="66"/>
      <c r="D41" s="67" t="str">
        <f>IF(SUM(D$7:D$10)=0,"",IF(SUM($D7:$D10)=1,"1 Vehicle",SUM($D7:$D10)&amp;" Vehicles"))</f>
        <v/>
      </c>
      <c r="E41" s="68">
        <f>E40*SUM($D7:$D10)</f>
        <v>0</v>
      </c>
    </row>
    <row r="42" spans="1:5" ht="18.75" x14ac:dyDescent="0.3">
      <c r="A42" s="56" t="s">
        <v>52</v>
      </c>
      <c r="B42" s="56"/>
      <c r="C42" s="56"/>
      <c r="D42" s="56"/>
      <c r="E42" s="56"/>
    </row>
    <row r="43" spans="1:5" x14ac:dyDescent="0.25">
      <c r="A43" s="59" t="s">
        <v>53</v>
      </c>
      <c r="B43" s="60"/>
      <c r="C43" s="60"/>
      <c r="D43" t="s">
        <v>54</v>
      </c>
      <c r="E43" s="61"/>
    </row>
    <row r="44" spans="1:5" x14ac:dyDescent="0.25">
      <c r="A44" s="59" t="s">
        <v>55</v>
      </c>
      <c r="B44" s="60"/>
      <c r="C44" s="60"/>
      <c r="D44" t="s">
        <v>56</v>
      </c>
      <c r="E44" s="61"/>
    </row>
    <row r="45" spans="1:5" x14ac:dyDescent="0.25">
      <c r="A45" s="59" t="s">
        <v>57</v>
      </c>
      <c r="B45" s="60"/>
      <c r="C45" s="60"/>
      <c r="D45" t="s">
        <v>58</v>
      </c>
      <c r="E45" s="61"/>
    </row>
    <row r="46" spans="1:5" ht="18.75" x14ac:dyDescent="0.3">
      <c r="A46" s="56" t="s">
        <v>59</v>
      </c>
      <c r="B46" s="56"/>
      <c r="C46" s="56"/>
      <c r="D46" s="56"/>
      <c r="E46" s="56"/>
    </row>
    <row r="47" spans="1:5" x14ac:dyDescent="0.25">
      <c r="A47" s="62" t="s">
        <v>8</v>
      </c>
      <c r="B47" t="s">
        <v>60</v>
      </c>
      <c r="D47" t="s">
        <v>61</v>
      </c>
      <c r="E47" s="63">
        <v>310012432</v>
      </c>
    </row>
    <row r="48" spans="1:5" x14ac:dyDescent="0.25">
      <c r="A48" s="59" t="s">
        <v>55</v>
      </c>
      <c r="B48" s="64" t="s">
        <v>62</v>
      </c>
      <c r="C48" s="64"/>
      <c r="D48" s="64"/>
      <c r="E48" s="64"/>
    </row>
    <row r="49" spans="1:2" x14ac:dyDescent="0.25">
      <c r="A49" s="59" t="s">
        <v>57</v>
      </c>
      <c r="B49" t="s">
        <v>63</v>
      </c>
    </row>
  </sheetData>
  <sheetProtection algorithmName="SHA-512" hashValue="yT48+QqElUVNnI9OR8WUH7ey3H6Ap1gElQLv7Fi28ra84wc8LCeNRQultKV6jcQbVlQiKQQ2qLpgvguz3Nr6Cw==" saltValue="Rtty5UH2dxGHsRUnnruX+w==" spinCount="100000" sheet="1" objects="1" scenarios="1"/>
  <protectedRanges>
    <protectedRange sqref="E43:E45" name="Range1"/>
  </protectedRanges>
  <dataValidations count="3">
    <dataValidation type="custom" allowBlank="1" showInputMessage="1" showErrorMessage="1" error="Only one vehicle configuration may be used on each spreadsheet." sqref="D10" xr:uid="{00000000-0002-0000-0000-000000000000}">
      <formula1>IF(ISBLANK(D7),TRUE,FALSE)</formula1>
    </dataValidation>
    <dataValidation type="custom" allowBlank="1" showInputMessage="1" showErrorMessage="1" error="Only one vehicle configuration may be used on each spreadsheet." sqref="D7" xr:uid="{00000000-0002-0000-0000-000001000000}">
      <formula1>IF(ISBLANK(D10),TRUE,FALSE)</formula1>
    </dataValidation>
    <dataValidation type="list" allowBlank="1" showInputMessage="1" showErrorMessage="1" error="Only Yes or No may be entered." sqref="D17:D34" xr:uid="{00000000-0002-0000-0000-000002000000}">
      <formula1>"Yes, No"</formula1>
    </dataValidation>
  </dataValidations>
  <pageMargins left="0.25" right="0.25" top="0.75" bottom="0.75" header="0.3" footer="0.3"/>
  <pageSetup scale="88" fitToWidth="0" fitToHeight="0" orientation="portrait" r:id="rId1"/>
  <colBreaks count="1" manualBreakCount="1">
    <brk id="5"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A4" sqref="A4"/>
    </sheetView>
  </sheetViews>
  <sheetFormatPr defaultRowHeight="15" x14ac:dyDescent="0.25"/>
  <cols>
    <col min="1" max="1" width="113" bestFit="1" customWidth="1"/>
  </cols>
  <sheetData>
    <row r="1" spans="1:1" s="34" customFormat="1" ht="21" customHeight="1" thickBot="1" x14ac:dyDescent="0.4">
      <c r="A1" s="74" t="s">
        <v>1</v>
      </c>
    </row>
    <row r="2" spans="1:1" ht="155.25" customHeight="1" thickBot="1" x14ac:dyDescent="0.3">
      <c r="A2" s="73" t="s">
        <v>2</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1890375201E3F8418434AE71ACD52813" ma:contentTypeVersion="0" ma:contentTypeDescription="Create a new document." ma:contentTypeScope="" ma:versionID="e85fbd2aa0994b6491f5f2381f1de6f4">
  <xsd:schema xmlns:xsd="http://www.w3.org/2001/XMLSchema" xmlns:xs="http://www.w3.org/2001/XMLSchema" xmlns:p="http://schemas.microsoft.com/office/2006/metadata/properties" targetNamespace="http://schemas.microsoft.com/office/2006/metadata/properties" ma:root="true" ma:fieldsID="1b05d82d297216baf5b26c55225140d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2D6A6B80-2226-41FE-931C-C34F1C6C5688}">
  <ds:schemaRefs>
    <ds:schemaRef ds:uri="http://schemas.microsoft.com/sharepoint/v3/contenttype/forms"/>
  </ds:schemaRefs>
</ds:datastoreItem>
</file>

<file path=customXml/itemProps2.xml><?xml version="1.0" encoding="utf-8"?>
<ds:datastoreItem xmlns:ds="http://schemas.openxmlformats.org/officeDocument/2006/customXml" ds:itemID="{CB535585-BBBD-4FF6-B5AF-AA709518F7C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9D9509A2-AA02-426F-9583-32C49DD99238}">
  <ds:schemaRefs>
    <ds:schemaRef ds:uri="http://schemas.microsoft.com/office/infopath/2007/PartnerControl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Line 5-Tahoe PPV</vt:lpstr>
      <vt:lpstr>Instructions</vt:lpstr>
      <vt:lpstr>'Line 5-Tahoe PPV'!Print_Area</vt:lpstr>
    </vt:vector>
  </TitlesOfParts>
  <Company>OTS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State of Louisiana</dc:creator>
  <cp:lastModifiedBy>Raymond McKnight (DOA)</cp:lastModifiedBy>
  <cp:lastPrinted>2025-09-19T20:37:29Z</cp:lastPrinted>
  <dcterms:created xsi:type="dcterms:W3CDTF">2019-01-03T17:10:15Z</dcterms:created>
  <dcterms:modified xsi:type="dcterms:W3CDTF">2026-04-28T14:33:00Z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0x0101001890375201E3F8418434AE71ACD52813</vt:lpwstr>
  </property>
  <property fmtid="{D5CDD505-2E9C-101B-9397-08002B2CF9AE}" pid="3" name="Order">
    <vt:r8>160600</vt:r8>
  </property>
  <property fmtid="{D5CDD505-2E9C-101B-9397-08002B2CF9AE}" pid="4" name="xd_Signature">
    <vt:bool>false</vt:bool>
  </property>
  <property fmtid="{D5CDD505-2E9C-101B-9397-08002B2CF9AE}" pid="5" name="xd_ProgID">
    <vt:lpwstr/>
  </property>
  <property fmtid="{D5CDD505-2E9C-101B-9397-08002B2CF9AE}" pid="6" name="_SourceUrl">
    <vt:lpwstr/>
  </property>
  <property fmtid="{D5CDD505-2E9C-101B-9397-08002B2CF9AE}" pid="7" name="_SharedFileIndex">
    <vt:lpwstr/>
  </property>
  <property fmtid="{D5CDD505-2E9C-101B-9397-08002B2CF9AE}" pid="8" name="TemplateUrl">
    <vt:lpwstr/>
  </property>
</Properties>
</file>